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fonline-my.sharepoint.com/personal/madskr_svf365_dk/Documents/Mads/APV + trivslesundersøgelse/Trivselsundersøgelse/"/>
    </mc:Choice>
  </mc:AlternateContent>
  <xr:revisionPtr revIDLastSave="227" documentId="8_{E8D28169-8C1C-4CBA-A9E1-5C3235B3B262}" xr6:coauthVersionLast="47" xr6:coauthVersionMax="47" xr10:uidLastSave="{075D0340-8106-4EB6-BAEC-C520746444EB}"/>
  <bookViews>
    <workbookView xWindow="-120" yWindow="-120" windowWidth="29040" windowHeight="15720" activeTab="3" xr2:uid="{2588968A-8D26-4395-AABB-8BA856966084}"/>
  </bookViews>
  <sheets>
    <sheet name="Samlet overblik udtagne spg." sheetId="1" r:id="rId1"/>
    <sheet name="Gr.1" sheetId="3" r:id="rId2"/>
    <sheet name="Gr.2" sheetId="4" r:id="rId3"/>
    <sheet name="Gr.3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F33" i="1"/>
  <c r="D33" i="1"/>
  <c r="H30" i="1"/>
  <c r="F30" i="1"/>
  <c r="D30" i="1"/>
  <c r="D27" i="1"/>
  <c r="F24" i="1"/>
  <c r="D21" i="1"/>
  <c r="F18" i="1"/>
  <c r="D18" i="1"/>
  <c r="D15" i="1"/>
  <c r="F12" i="1"/>
  <c r="D12" i="1"/>
  <c r="D9" i="1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B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B16" i="3"/>
  <c r="B15" i="3"/>
  <c r="B14" i="3"/>
  <c r="B13" i="3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3" i="2"/>
</calcChain>
</file>

<file path=xl/sharedStrings.xml><?xml version="1.0" encoding="utf-8"?>
<sst xmlns="http://schemas.openxmlformats.org/spreadsheetml/2006/main" count="859" uniqueCount="134">
  <si>
    <t>Trivselsundersøgelse - januar 2024</t>
  </si>
  <si>
    <t>Ja meget</t>
  </si>
  <si>
    <t>Ja lidt</t>
  </si>
  <si>
    <t>Nej</t>
  </si>
  <si>
    <t>Intet svar</t>
  </si>
  <si>
    <t>Er du glad for din skole</t>
  </si>
  <si>
    <t>Er du glad for din klasse</t>
  </si>
  <si>
    <t>Føler du dig alene i skolen</t>
  </si>
  <si>
    <t>Kan du lider pauserne</t>
  </si>
  <si>
    <t>Er du glad for dine lærere</t>
  </si>
  <si>
    <t>Har du ondt i hovedet når du er i skole</t>
  </si>
  <si>
    <t>Har du ondt i maven når du er i skole</t>
  </si>
  <si>
    <t>Er du god til at løse dine problemer</t>
  </si>
  <si>
    <t>Kan du koncentrere dig i timerne</t>
  </si>
  <si>
    <t>Er i gode til at hjælpe hinanden i klasserne</t>
  </si>
  <si>
    <t>Tror du at andre børn i klassen kan lide dig</t>
  </si>
  <si>
    <t>Er lærerne gode til at hjælpe dig</t>
  </si>
  <si>
    <t>Er der nogen som driller så du bliver ked af det</t>
  </si>
  <si>
    <t>Er du bange for at andre børn griner af dig i skolen</t>
  </si>
  <si>
    <t>Er du med til at bestemme hvad i skal lave i timerne</t>
  </si>
  <si>
    <t>Er timerne kedelige</t>
  </si>
  <si>
    <t>Lærer du noget spændende i skolen</t>
  </si>
  <si>
    <t xml:space="preserve">Er det svært at høre hvad læreren siger </t>
  </si>
  <si>
    <t>Er klasselokalet rart at være i</t>
  </si>
  <si>
    <t>Er toiletterne på skolen rene</t>
  </si>
  <si>
    <t>I alt svar</t>
  </si>
  <si>
    <t>Svare "ja meget" eller "ja lidt"</t>
  </si>
  <si>
    <t>Svare "nej" eller "ja lidt"</t>
  </si>
  <si>
    <t>Svare "Nej" eller "ja lidt"</t>
  </si>
  <si>
    <t>Svare "Ja meget" eller "ja lidt"</t>
  </si>
  <si>
    <t>Er du glad for din skole? (1671)</t>
  </si>
  <si>
    <t>Er du glad for din klasse? (1677)</t>
  </si>
  <si>
    <t>Jeg prøver at forstå mine venner, når de er triste og sure? (1683)</t>
  </si>
  <si>
    <t>Jeg er god til at arbejde sammen med andre? (1689)</t>
  </si>
  <si>
    <t>Jeg siger min mening, når jeg synes noget er uretfærdigt? (1695)</t>
  </si>
  <si>
    <t>Kan du koncentrere dig i timerne? (1701)</t>
  </si>
  <si>
    <t>Føler du dig ensom? (1707)</t>
  </si>
  <si>
    <t>Hvor tit har du ondt i maven? (1713)</t>
  </si>
  <si>
    <t>Hvor tit har du ondt i hovedet? (1719)</t>
  </si>
  <si>
    <t>Er du bange for at blive til grin i skolen? (1725)</t>
  </si>
  <si>
    <t>Hvor ofte føler du dig tryg i skolen? (1731)</t>
  </si>
  <si>
    <t>Er du blevet mobbet i dette skoleår? (1737)</t>
  </si>
  <si>
    <t>Har du selv mobbet nogen i skolen i dette skoleår? (1743)</t>
  </si>
  <si>
    <t>Hvis jeg bliver forstyrret i undervisningen, kan jeg hurtigt koncentrere mig igen? (1749)</t>
  </si>
  <si>
    <t>Hvis der er larm i klassen, kan læreren hurtigt få skabt ro? (1755)</t>
  </si>
  <si>
    <t>Er undervisningen kedelig? (1761)</t>
  </si>
  <si>
    <t>Er undervisningen spændende? (1767)</t>
  </si>
  <si>
    <t>Er det let at høre hvad læreren siger i timerne? (1773)</t>
  </si>
  <si>
    <t>Er det let at høre hvad andre elever siger i timerne? (1779)</t>
  </si>
  <si>
    <t>Lykkes det for dig at lære det, du gerne vil, i skolen? (1785)</t>
  </si>
  <si>
    <t>Hjælper dine lærere dig med at lære på måder, som virker godt? (1791)</t>
  </si>
  <si>
    <t>Jeg klarer mig godt fagligt i skolen? (1797)</t>
  </si>
  <si>
    <t>Jeg gør gode faglige fremskridt i skolen? (1803)</t>
  </si>
  <si>
    <t>Jeg gør gode faglige fremskridt i skolen? (1809)</t>
  </si>
  <si>
    <t>Undervisningen giver mig lyst til at lære mere? (1815)</t>
  </si>
  <si>
    <t>Lærerne er gode til at støtte og hjælpe mig, når jeg har brug for det? (1821)</t>
  </si>
  <si>
    <t>Jeg føler, at jeg hører til på min skole? (1827)</t>
  </si>
  <si>
    <t>Jeg kan godt lide pauserne i skolen? (1833)</t>
  </si>
  <si>
    <t>De fleste af eleverne i min klasse er venlige og hjælpsomme? (1839)</t>
  </si>
  <si>
    <t>Lærerne sørger for at elevernes ideer bliver brugt? (1845)</t>
  </si>
  <si>
    <t>Jeg synes godt om udeområderne på min skole? (1851)</t>
  </si>
  <si>
    <t>Jeg synes godt om undervisningslokalerne på min skole? (1857)</t>
  </si>
  <si>
    <t>Jeg synes, at toiletterne på skolen er pæne og rene? (1863)</t>
  </si>
  <si>
    <t>Jeg synes der var god stemning til temaugen om vikinger? (1869)</t>
  </si>
  <si>
    <t>Jeg synes morgensang og fortælling er en god start på dagen? (1875)</t>
  </si>
  <si>
    <t>Skemaet passer mig fint? Med timelængde og pauser? (1881)</t>
  </si>
  <si>
    <t>Læsning hver dag fungerer godt for mig? (1887)</t>
  </si>
  <si>
    <t>Tit</t>
  </si>
  <si>
    <t>Meget tit</t>
  </si>
  <si>
    <t>Sjældent</t>
  </si>
  <si>
    <t>En gang imellem</t>
  </si>
  <si>
    <t>Ønsker ikke at svare</t>
  </si>
  <si>
    <t>Meget Tit</t>
  </si>
  <si>
    <t>Er du glad for din skole? (1904)</t>
  </si>
  <si>
    <t>Er du glad for din klasse? (1940)</t>
  </si>
  <si>
    <t>Jeg prøver at forstå mine venner, når de er triste og sure? (1939)</t>
  </si>
  <si>
    <t>Jeg er god til at arbejde sammen med andre? (1924)</t>
  </si>
  <si>
    <t>Jeg siger min mening, når jeg synes noget er uretfærdigt? (1925)</t>
  </si>
  <si>
    <t>Kan du koncentrere dig i timerne? (1926)</t>
  </si>
  <si>
    <t>Føler du dig ensom? (1927)</t>
  </si>
  <si>
    <t>Hvor tit har du ondt i maven? (1928)</t>
  </si>
  <si>
    <t>Hvor tit har du ondt i hovedet? (1929)</t>
  </si>
  <si>
    <t>Er du bange for at blive til grin i skolen? (1923)</t>
  </si>
  <si>
    <t>Hvor ofte føler du dig tryg i skolen? (1931)</t>
  </si>
  <si>
    <t>Er du blevet mobbet i dette skoleår? (1932)</t>
  </si>
  <si>
    <t>Har du selv mobbet nogen i skolen i dette skoleår? (1933)</t>
  </si>
  <si>
    <t>Hvis jeg bliver forstyrret i undervisningen, kan jeg hurtigt koncentrere mig igen? (1934)</t>
  </si>
  <si>
    <t>Hvis der er larm i klassen, kan læreren hurtigt få skabt ro? (1935)</t>
  </si>
  <si>
    <t>Er undervisningen kedelig? (1936)</t>
  </si>
  <si>
    <t>Er undervisningen spændende? (1937)</t>
  </si>
  <si>
    <t>Er det let at høre hvad læreren siger i timerne? (1938)</t>
  </si>
  <si>
    <t>Er det let at høre hvad andre elever siger i timerne? (1930)</t>
  </si>
  <si>
    <t>Lykkes det for dig at lære det, du gerne vil, i skolen? (1922)</t>
  </si>
  <si>
    <t>Hjælper dine lærere dig med at lære på måder, som virker godt? (1921)</t>
  </si>
  <si>
    <t>Jeg klarer mig godt fagligt i skolen? (1920)</t>
  </si>
  <si>
    <t>Jeg gør gode faglige fremskridt i skolen? (1905)</t>
  </si>
  <si>
    <t>Jeg gør gode faglige fremskridt i skolen? (1906)</t>
  </si>
  <si>
    <t>Undervisningen giver mig lyst til at lære mere? (1907)</t>
  </si>
  <si>
    <t>Lærerne er gode til at støtte og hjælpe mig, når jeg har brug for det? (1908)</t>
  </si>
  <si>
    <t>Jeg føler, at jeg hører til på min skole? (1909)</t>
  </si>
  <si>
    <t>Jeg kan godt lide pauserne i skolen? (1910)</t>
  </si>
  <si>
    <t>De fleste af eleverne i min klasse er venlige og hjælpsomme? (1911)</t>
  </si>
  <si>
    <t>Lærerne sørger for at elevernes ideer bliver brugt? (1912)</t>
  </si>
  <si>
    <t>Jeg synes godt om udeområderne på min skole? (1913)</t>
  </si>
  <si>
    <t>Jeg synes godt om undervisningslokalerne på min skole? (1914)</t>
  </si>
  <si>
    <t>Jeg synes, at toiletterne på skolen er pæne og rene? (1915)</t>
  </si>
  <si>
    <t>Jeg synes der var god stemning til temaugen om vikinger? (1916)</t>
  </si>
  <si>
    <t>Jeg synes morgensang og fortælling er en god start på dagen? (1917)</t>
  </si>
  <si>
    <t>Skemaet passer mig fint? Med timelængde og pauser? (1918)</t>
  </si>
  <si>
    <t>Læsning hver dag fungerer godt for mig? (1919)</t>
  </si>
  <si>
    <t>Er du tit glad?</t>
  </si>
  <si>
    <t>Positivt svar</t>
  </si>
  <si>
    <t>Negativt svar</t>
  </si>
  <si>
    <t>Andet svar</t>
  </si>
  <si>
    <t>Kan du lide pauserne</t>
  </si>
  <si>
    <t>Lærerne er gode til at hjælpe</t>
  </si>
  <si>
    <t>Er der nogen som driller/mobber</t>
  </si>
  <si>
    <t>(4 elever giver udtryk for de ofte kan føle sig alene)</t>
  </si>
  <si>
    <t>(Meget Tit/Tit)</t>
  </si>
  <si>
    <t>(Sjældent)</t>
  </si>
  <si>
    <t>(En gang imellem)</t>
  </si>
  <si>
    <t>Jeg er glad for mit klasselokale</t>
  </si>
  <si>
    <t>Er det svært at høre hvad læreren siger</t>
  </si>
  <si>
    <t>Lærer du noget spændende</t>
  </si>
  <si>
    <t>Kommentar:
Herunder er samlet 7 nedslag som vi ser som vigtige. Og en kort konklusion. 
Vil man dykke ned i undersøgelsen og alle spørgsmål skal man gå til underark 2-4. Eleverne er spurgt i 3 grupper. (2 grupper fra 4. kl. og op og en fra 0-3 kl.)</t>
  </si>
  <si>
    <t>(Positivt med glade elever)</t>
  </si>
  <si>
    <t xml:space="preserve">(2 elever er sjældent glad for deres klasse - det er taget til efterretning og vi er bevidste om at der kan være elever i klasserne der har brug for mere opbakning.) </t>
  </si>
  <si>
    <t>(Positivt)</t>
  </si>
  <si>
    <t>(Det opleves generelt at eleverne får den hjælp de skal have, når der er brug for det.)</t>
  </si>
  <si>
    <t>(11 elever føler sig drillet en gang i mellem) (4 elever føler sig drillet/mobbet ofte)
(Vores mål er at alle skal føle sig trygge. Derfor er især de 4 elever noget vi tager alvorligt)</t>
  </si>
  <si>
    <t>(Generelt fint - men vi er klar over at vi kan forbedre på bl.a. indeklima og møbler)</t>
  </si>
  <si>
    <t>(Vi er lidt overraskede over disse svar - men tager til refleksion om der er en tendens til mere støj og larm end tidligere. Samtidig er vi klar over vi altid vil have støj i en skoleklasse.)</t>
  </si>
  <si>
    <t>(Generelt positivt - Vi må forvente at der ikke altid er interesse for skolen)</t>
  </si>
  <si>
    <t>Trivsels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</si>
</sst>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9" fontId="0" fillId="0" borderId="0" xfId="1" applyFont="1"/>
    <xf numFmtId="9" fontId="0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6" fillId="2" borderId="0" xfId="0" applyFont="1" applyFill="1" applyAlignment="1">
      <alignment horizontal="center"/>
    </xf>
    <xf numFmtId="0" fontId="3" fillId="2" borderId="0" xfId="0" applyFont="1" applyFill="1"/>
    <xf numFmtId="0" fontId="0" fillId="2" borderId="0" xfId="0" applyFill="1"/>
    <xf numFmtId="0" fontId="5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08383-B979-4BE7-973F-F7BBE7EC4FD2}">
  <dimension ref="A1:I35"/>
  <sheetViews>
    <sheetView view="pageLayout" zoomScaleNormal="100" workbookViewId="0">
      <selection sqref="A1:I1"/>
    </sheetView>
  </sheetViews>
  <sheetFormatPr defaultRowHeight="15" x14ac:dyDescent="0.25"/>
  <cols>
    <col min="3" max="3" width="15.28515625" customWidth="1"/>
    <col min="4" max="4" width="11.85546875" customWidth="1"/>
    <col min="5" max="5" width="3.42578125" customWidth="1"/>
    <col min="6" max="6" width="11.42578125" customWidth="1"/>
    <col min="7" max="7" width="3.42578125" customWidth="1"/>
  </cols>
  <sheetData>
    <row r="1" spans="1:9" ht="31.5" x14ac:dyDescent="0.5">
      <c r="A1" s="7" t="s">
        <v>0</v>
      </c>
      <c r="B1" s="7"/>
      <c r="C1" s="7"/>
      <c r="D1" s="7"/>
      <c r="E1" s="7"/>
      <c r="F1" s="7"/>
      <c r="G1" s="7"/>
      <c r="H1" s="7"/>
      <c r="I1" s="7"/>
    </row>
    <row r="2" spans="1:9" ht="26.25" x14ac:dyDescent="0.4">
      <c r="A2" s="8"/>
      <c r="B2" s="9"/>
      <c r="C2" s="9"/>
      <c r="D2" s="9"/>
      <c r="E2" s="9"/>
      <c r="F2" s="9"/>
      <c r="G2" s="9"/>
      <c r="H2" s="9"/>
      <c r="I2" s="9"/>
    </row>
    <row r="3" spans="1:9" ht="26.25" customHeight="1" x14ac:dyDescent="0.25">
      <c r="A3" s="10" t="s">
        <v>124</v>
      </c>
      <c r="B3" s="11"/>
      <c r="C3" s="11"/>
      <c r="D3" s="11"/>
      <c r="E3" s="11"/>
      <c r="F3" s="11"/>
      <c r="G3" s="11"/>
      <c r="H3" s="11"/>
      <c r="I3" s="11"/>
    </row>
    <row r="4" spans="1:9" ht="36.75" customHeight="1" x14ac:dyDescent="0.25">
      <c r="A4" s="11"/>
      <c r="B4" s="11"/>
      <c r="C4" s="11"/>
      <c r="D4" s="11"/>
      <c r="E4" s="11"/>
      <c r="F4" s="11"/>
      <c r="G4" s="11"/>
      <c r="H4" s="11"/>
      <c r="I4" s="11"/>
    </row>
    <row r="6" spans="1:9" x14ac:dyDescent="0.25">
      <c r="A6" s="6"/>
      <c r="B6" s="6"/>
    </row>
    <row r="7" spans="1:9" x14ac:dyDescent="0.25">
      <c r="D7" s="6" t="s">
        <v>111</v>
      </c>
      <c r="E7" s="6"/>
      <c r="F7" s="6" t="s">
        <v>112</v>
      </c>
      <c r="G7" s="6"/>
      <c r="H7" s="6" t="s">
        <v>113</v>
      </c>
      <c r="I7" s="6"/>
    </row>
    <row r="8" spans="1:9" ht="15.75" thickBot="1" x14ac:dyDescent="0.3">
      <c r="D8" s="6" t="s">
        <v>118</v>
      </c>
      <c r="E8" s="6"/>
      <c r="F8" s="6" t="s">
        <v>119</v>
      </c>
      <c r="G8" s="6"/>
      <c r="H8" s="6" t="s">
        <v>120</v>
      </c>
      <c r="I8" s="6"/>
    </row>
    <row r="9" spans="1:9" x14ac:dyDescent="0.25">
      <c r="A9" s="12" t="s">
        <v>110</v>
      </c>
      <c r="B9" s="13"/>
      <c r="C9" s="14"/>
      <c r="D9" s="14">
        <f>Gr.1!B12+Gr.1!B13+Gr.2!B11+Gr.2!B12+Gr.3!C3+Gr.3!D3</f>
        <v>42</v>
      </c>
      <c r="E9" s="14"/>
      <c r="F9" s="14">
        <v>0</v>
      </c>
      <c r="G9" s="14"/>
      <c r="H9" s="14">
        <v>4</v>
      </c>
      <c r="I9" s="15"/>
    </row>
    <row r="10" spans="1:9" x14ac:dyDescent="0.25">
      <c r="A10" s="16" t="s">
        <v>125</v>
      </c>
      <c r="B10" s="17"/>
      <c r="C10" s="17"/>
      <c r="D10" s="17"/>
      <c r="E10" s="17"/>
      <c r="F10" s="17"/>
      <c r="G10" s="17"/>
      <c r="H10" s="17"/>
      <c r="I10" s="18"/>
    </row>
    <row r="11" spans="1:9" ht="15.75" thickBot="1" x14ac:dyDescent="0.3">
      <c r="A11" s="19"/>
      <c r="B11" s="20"/>
      <c r="C11" s="20"/>
      <c r="D11" s="20"/>
      <c r="E11" s="20"/>
      <c r="F11" s="20"/>
      <c r="G11" s="20"/>
      <c r="H11" s="20"/>
      <c r="I11" s="21"/>
    </row>
    <row r="12" spans="1:9" x14ac:dyDescent="0.25">
      <c r="A12" s="12" t="s">
        <v>6</v>
      </c>
      <c r="B12" s="14"/>
      <c r="C12" s="14"/>
      <c r="D12" s="14">
        <f>Gr.1!C12+Gr.1!C13+Gr.2!C11+Gr.2!C12+Gr.3!C4+Gr.3!D4</f>
        <v>41</v>
      </c>
      <c r="E12" s="14"/>
      <c r="F12" s="14">
        <f>Gr.3!E4</f>
        <v>2</v>
      </c>
      <c r="G12" s="14"/>
      <c r="H12" s="14">
        <v>2</v>
      </c>
      <c r="I12" s="15"/>
    </row>
    <row r="13" spans="1:9" ht="30" customHeight="1" x14ac:dyDescent="0.25">
      <c r="A13" s="22" t="s">
        <v>126</v>
      </c>
      <c r="B13" s="23"/>
      <c r="C13" s="23"/>
      <c r="D13" s="23"/>
      <c r="E13" s="23"/>
      <c r="F13" s="23"/>
      <c r="G13" s="23"/>
      <c r="H13" s="23"/>
      <c r="I13" s="24"/>
    </row>
    <row r="14" spans="1:9" ht="15.75" thickBot="1" x14ac:dyDescent="0.3">
      <c r="A14" s="19"/>
      <c r="B14" s="20"/>
      <c r="C14" s="20"/>
      <c r="D14" s="20"/>
      <c r="E14" s="20"/>
      <c r="F14" s="20"/>
      <c r="G14" s="20"/>
      <c r="H14" s="20"/>
      <c r="I14" s="21"/>
    </row>
    <row r="15" spans="1:9" x14ac:dyDescent="0.25">
      <c r="A15" s="12" t="s">
        <v>114</v>
      </c>
      <c r="B15" s="14"/>
      <c r="C15" s="14"/>
      <c r="D15" s="14">
        <f>Gr.1!AC12+Gr.2!AC13+Gr.2!AC11+Gr.2!AC12+Gr.3!C6+Gr.3!D6</f>
        <v>41</v>
      </c>
      <c r="E15" s="14"/>
      <c r="F15" s="14">
        <v>0</v>
      </c>
      <c r="G15" s="14"/>
      <c r="H15" s="14">
        <v>4</v>
      </c>
      <c r="I15" s="15"/>
    </row>
    <row r="16" spans="1:9" x14ac:dyDescent="0.25">
      <c r="A16" s="16" t="s">
        <v>127</v>
      </c>
      <c r="B16" s="17"/>
      <c r="C16" s="17"/>
      <c r="D16" s="17"/>
      <c r="E16" s="17"/>
      <c r="F16" s="17"/>
      <c r="G16" s="17"/>
      <c r="H16" s="17"/>
      <c r="I16" s="18"/>
    </row>
    <row r="17" spans="1:9" ht="15.75" thickBot="1" x14ac:dyDescent="0.3">
      <c r="A17" s="19"/>
      <c r="B17" s="20"/>
      <c r="C17" s="20"/>
      <c r="D17" s="20"/>
      <c r="E17" s="20"/>
      <c r="F17" s="20"/>
      <c r="G17" s="20"/>
      <c r="H17" s="20"/>
      <c r="I17" s="21"/>
    </row>
    <row r="18" spans="1:9" x14ac:dyDescent="0.25">
      <c r="A18" s="12" t="s">
        <v>7</v>
      </c>
      <c r="B18" s="14"/>
      <c r="C18" s="14"/>
      <c r="D18" s="14">
        <f>Gr.2!H12+Gr.3!D5</f>
        <v>4</v>
      </c>
      <c r="E18" s="14"/>
      <c r="F18" s="14">
        <f>Gr.1!H15+Gr.2!H14+Gr.3!H14+Gr.3!E5</f>
        <v>39</v>
      </c>
      <c r="G18" s="14"/>
      <c r="H18" s="14">
        <v>2</v>
      </c>
      <c r="I18" s="15"/>
    </row>
    <row r="19" spans="1:9" x14ac:dyDescent="0.25">
      <c r="A19" s="16" t="s">
        <v>117</v>
      </c>
      <c r="B19" s="17"/>
      <c r="C19" s="17"/>
      <c r="D19" s="17"/>
      <c r="E19" s="17"/>
      <c r="F19" s="17"/>
      <c r="G19" s="17"/>
      <c r="H19" s="17"/>
      <c r="I19" s="18"/>
    </row>
    <row r="20" spans="1:9" ht="15.75" thickBot="1" x14ac:dyDescent="0.3">
      <c r="A20" s="19"/>
      <c r="B20" s="20"/>
      <c r="C20" s="20"/>
      <c r="D20" s="20"/>
      <c r="E20" s="20"/>
      <c r="F20" s="20"/>
      <c r="G20" s="20"/>
      <c r="H20" s="20"/>
      <c r="I20" s="21"/>
    </row>
    <row r="21" spans="1:9" x14ac:dyDescent="0.25">
      <c r="A21" s="12" t="s">
        <v>115</v>
      </c>
      <c r="B21" s="14"/>
      <c r="C21" s="14"/>
      <c r="D21" s="14">
        <f>Gr.1!AA12+Gr.1!AA13+Gr.2!AA13+Gr.2!AA11+Gr.2!AA12+Gr.3!C14+Gr.3!D14</f>
        <v>43</v>
      </c>
      <c r="E21" s="14"/>
      <c r="F21" s="14">
        <v>0</v>
      </c>
      <c r="G21" s="14"/>
      <c r="H21" s="14">
        <v>3</v>
      </c>
      <c r="I21" s="15"/>
    </row>
    <row r="22" spans="1:9" x14ac:dyDescent="0.25">
      <c r="A22" s="16" t="s">
        <v>128</v>
      </c>
      <c r="B22" s="17"/>
      <c r="C22" s="17"/>
      <c r="D22" s="17"/>
      <c r="E22" s="17"/>
      <c r="F22" s="17"/>
      <c r="G22" s="17"/>
      <c r="H22" s="17"/>
      <c r="I22" s="18"/>
    </row>
    <row r="23" spans="1:9" ht="15.75" thickBot="1" x14ac:dyDescent="0.3">
      <c r="A23" s="19"/>
      <c r="B23" s="20"/>
      <c r="C23" s="20"/>
      <c r="D23" s="20"/>
      <c r="E23" s="20"/>
      <c r="F23" s="20"/>
      <c r="G23" s="20"/>
      <c r="H23" s="20"/>
      <c r="I23" s="21"/>
    </row>
    <row r="24" spans="1:9" x14ac:dyDescent="0.25">
      <c r="A24" s="12" t="s">
        <v>116</v>
      </c>
      <c r="B24" s="14"/>
      <c r="C24" s="14"/>
      <c r="D24" s="14">
        <v>4</v>
      </c>
      <c r="E24" s="14"/>
      <c r="F24" s="14">
        <f>Gr.1!M15+Gr.2!M14+Gr.3!E15</f>
        <v>28</v>
      </c>
      <c r="G24" s="14"/>
      <c r="H24" s="14">
        <v>11</v>
      </c>
      <c r="I24" s="15"/>
    </row>
    <row r="25" spans="1:9" ht="30.75" customHeight="1" x14ac:dyDescent="0.25">
      <c r="A25" s="22" t="s">
        <v>129</v>
      </c>
      <c r="B25" s="17"/>
      <c r="C25" s="17"/>
      <c r="D25" s="17"/>
      <c r="E25" s="17"/>
      <c r="F25" s="17"/>
      <c r="G25" s="17"/>
      <c r="H25" s="17"/>
      <c r="I25" s="18"/>
    </row>
    <row r="26" spans="1:9" ht="15.75" thickBot="1" x14ac:dyDescent="0.3">
      <c r="A26" s="19"/>
      <c r="B26" s="20"/>
      <c r="C26" s="20"/>
      <c r="D26" s="20"/>
      <c r="E26" s="20"/>
      <c r="F26" s="20"/>
      <c r="G26" s="20"/>
      <c r="H26" s="20"/>
      <c r="I26" s="21"/>
    </row>
    <row r="27" spans="1:9" x14ac:dyDescent="0.25">
      <c r="A27" s="12" t="s">
        <v>121</v>
      </c>
      <c r="B27" s="14"/>
      <c r="C27" s="14"/>
      <c r="D27" s="14">
        <f>Gr.3!C21+Gr.3!D21+Gr.1!AG12+Gr.1!AG13+Gr.2!AG12</f>
        <v>38</v>
      </c>
      <c r="E27" s="14"/>
      <c r="F27" s="14">
        <v>0</v>
      </c>
      <c r="G27" s="14"/>
      <c r="H27" s="14">
        <v>8</v>
      </c>
      <c r="I27" s="15"/>
    </row>
    <row r="28" spans="1:9" x14ac:dyDescent="0.25">
      <c r="A28" s="16" t="s">
        <v>130</v>
      </c>
      <c r="B28" s="17"/>
      <c r="C28" s="17"/>
      <c r="D28" s="17"/>
      <c r="E28" s="17"/>
      <c r="F28" s="17"/>
      <c r="G28" s="17"/>
      <c r="H28" s="17"/>
      <c r="I28" s="18"/>
    </row>
    <row r="29" spans="1:9" ht="15.75" thickBot="1" x14ac:dyDescent="0.3">
      <c r="A29" s="19"/>
      <c r="B29" s="20"/>
      <c r="C29" s="20"/>
      <c r="D29" s="20"/>
      <c r="E29" s="20"/>
      <c r="F29" s="20"/>
      <c r="G29" s="20"/>
      <c r="H29" s="20"/>
      <c r="I29" s="21"/>
    </row>
    <row r="30" spans="1:9" x14ac:dyDescent="0.25">
      <c r="A30" s="12" t="s">
        <v>122</v>
      </c>
      <c r="B30" s="14"/>
      <c r="C30" s="14"/>
      <c r="D30" s="14">
        <f>Gr.1!S12+Gr.1!S13+Gr.2!S11+Gr.2!S12+Gr.3!E20</f>
        <v>30</v>
      </c>
      <c r="E30" s="14"/>
      <c r="F30" s="14">
        <f>Gr.3!C20</f>
        <v>4</v>
      </c>
      <c r="G30" s="14"/>
      <c r="H30" s="14">
        <f>Gr.3!D20+Gr.2!S13+Gr.1!S14</f>
        <v>12</v>
      </c>
      <c r="I30" s="15"/>
    </row>
    <row r="31" spans="1:9" s="1" customFormat="1" ht="30.75" customHeight="1" x14ac:dyDescent="0.25">
      <c r="A31" s="22" t="s">
        <v>131</v>
      </c>
      <c r="B31" s="23"/>
      <c r="C31" s="23"/>
      <c r="D31" s="23"/>
      <c r="E31" s="23"/>
      <c r="F31" s="23"/>
      <c r="G31" s="23"/>
      <c r="H31" s="23"/>
      <c r="I31" s="24"/>
    </row>
    <row r="32" spans="1:9" ht="15.75" thickBot="1" x14ac:dyDescent="0.3">
      <c r="A32" s="19"/>
      <c r="B32" s="20"/>
      <c r="C32" s="20"/>
      <c r="D32" s="20"/>
      <c r="E32" s="20"/>
      <c r="F32" s="20"/>
      <c r="G32" s="20"/>
      <c r="H32" s="20"/>
      <c r="I32" s="21"/>
    </row>
    <row r="33" spans="1:9" x14ac:dyDescent="0.25">
      <c r="A33" s="12" t="s">
        <v>123</v>
      </c>
      <c r="B33" s="14"/>
      <c r="C33" s="14"/>
      <c r="D33" s="14">
        <f>Gr.1!Z13+Gr.2!Z12+Gr.3!C19+Gr.3!D19</f>
        <v>32</v>
      </c>
      <c r="E33" s="14"/>
      <c r="F33" s="14">
        <f>Gr.1!Z15+Gr.2!Z14+Gr.3!E19</f>
        <v>5</v>
      </c>
      <c r="G33" s="14"/>
      <c r="H33" s="14">
        <f>Gr.1!Z14+Gr.2!Z13</f>
        <v>9</v>
      </c>
      <c r="I33" s="15"/>
    </row>
    <row r="34" spans="1:9" x14ac:dyDescent="0.25">
      <c r="A34" s="16" t="s">
        <v>132</v>
      </c>
      <c r="B34" s="17"/>
      <c r="C34" s="17"/>
      <c r="D34" s="17"/>
      <c r="E34" s="17"/>
      <c r="F34" s="17"/>
      <c r="G34" s="17"/>
      <c r="H34" s="17"/>
      <c r="I34" s="18"/>
    </row>
    <row r="35" spans="1:9" ht="15.75" thickBot="1" x14ac:dyDescent="0.3">
      <c r="A35" s="19"/>
      <c r="B35" s="20"/>
      <c r="C35" s="20"/>
      <c r="D35" s="20"/>
      <c r="E35" s="20"/>
      <c r="F35" s="20"/>
      <c r="G35" s="20"/>
      <c r="H35" s="20"/>
      <c r="I35" s="21"/>
    </row>
  </sheetData>
  <mergeCells count="11">
    <mergeCell ref="A22:I22"/>
    <mergeCell ref="A25:I25"/>
    <mergeCell ref="A28:I28"/>
    <mergeCell ref="A31:I31"/>
    <mergeCell ref="A34:I34"/>
    <mergeCell ref="A3:I4"/>
    <mergeCell ref="A1:I1"/>
    <mergeCell ref="A13:I13"/>
    <mergeCell ref="A10:I10"/>
    <mergeCell ref="A16:I16"/>
    <mergeCell ref="A19:I19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095D8-3449-4698-AD93-D661ED6E5E42}">
  <dimension ref="A1:AL16"/>
  <sheetViews>
    <sheetView workbookViewId="0">
      <selection activeCell="AH1" sqref="AH1"/>
    </sheetView>
  </sheetViews>
  <sheetFormatPr defaultRowHeight="15" x14ac:dyDescent="0.25"/>
  <sheetData>
    <row r="1" spans="1:38" x14ac:dyDescent="0.25">
      <c r="B1" t="s">
        <v>30</v>
      </c>
      <c r="C1" t="s">
        <v>31</v>
      </c>
      <c r="D1" t="s">
        <v>32</v>
      </c>
      <c r="E1" t="s">
        <v>33</v>
      </c>
      <c r="F1" t="s">
        <v>34</v>
      </c>
      <c r="G1" t="s">
        <v>35</v>
      </c>
      <c r="H1" t="s">
        <v>36</v>
      </c>
      <c r="I1" t="s">
        <v>37</v>
      </c>
      <c r="J1" t="s">
        <v>38</v>
      </c>
      <c r="K1" t="s">
        <v>39</v>
      </c>
      <c r="L1" t="s">
        <v>40</v>
      </c>
      <c r="M1" t="s">
        <v>41</v>
      </c>
      <c r="N1" t="s">
        <v>42</v>
      </c>
      <c r="O1" t="s">
        <v>43</v>
      </c>
      <c r="P1" t="s">
        <v>44</v>
      </c>
      <c r="Q1" t="s">
        <v>45</v>
      </c>
      <c r="R1" t="s">
        <v>46</v>
      </c>
      <c r="S1" t="s">
        <v>47</v>
      </c>
      <c r="T1" t="s">
        <v>48</v>
      </c>
      <c r="U1" t="s">
        <v>49</v>
      </c>
      <c r="V1" t="s">
        <v>50</v>
      </c>
      <c r="W1" t="s">
        <v>51</v>
      </c>
      <c r="X1" t="s">
        <v>52</v>
      </c>
      <c r="Y1" t="s">
        <v>53</v>
      </c>
      <c r="Z1" t="s">
        <v>54</v>
      </c>
      <c r="AA1" t="s">
        <v>55</v>
      </c>
      <c r="AB1" t="s">
        <v>56</v>
      </c>
      <c r="AC1" t="s">
        <v>57</v>
      </c>
      <c r="AD1" t="s">
        <v>58</v>
      </c>
      <c r="AE1" t="s">
        <v>59</v>
      </c>
      <c r="AF1" t="s">
        <v>60</v>
      </c>
      <c r="AG1" t="s">
        <v>61</v>
      </c>
      <c r="AH1" t="s">
        <v>62</v>
      </c>
      <c r="AI1" t="s">
        <v>63</v>
      </c>
      <c r="AJ1" t="s">
        <v>64</v>
      </c>
      <c r="AK1" t="s">
        <v>65</v>
      </c>
      <c r="AL1" t="s">
        <v>66</v>
      </c>
    </row>
    <row r="2" spans="1:38" x14ac:dyDescent="0.25">
      <c r="B2" t="s">
        <v>67</v>
      </c>
      <c r="C2" t="s">
        <v>67</v>
      </c>
      <c r="D2" t="s">
        <v>67</v>
      </c>
      <c r="E2" t="s">
        <v>67</v>
      </c>
      <c r="F2" t="s">
        <v>68</v>
      </c>
      <c r="G2" t="s">
        <v>68</v>
      </c>
      <c r="H2" t="s">
        <v>69</v>
      </c>
      <c r="I2" t="s">
        <v>69</v>
      </c>
      <c r="J2" t="s">
        <v>69</v>
      </c>
      <c r="K2" t="s">
        <v>69</v>
      </c>
      <c r="L2" t="s">
        <v>68</v>
      </c>
      <c r="M2" t="s">
        <v>69</v>
      </c>
      <c r="N2" t="s">
        <v>69</v>
      </c>
      <c r="O2" t="s">
        <v>70</v>
      </c>
      <c r="P2" t="s">
        <v>67</v>
      </c>
      <c r="Q2" t="s">
        <v>70</v>
      </c>
      <c r="R2" t="s">
        <v>70</v>
      </c>
      <c r="S2" t="s">
        <v>67</v>
      </c>
      <c r="T2" t="s">
        <v>67</v>
      </c>
      <c r="U2" t="s">
        <v>68</v>
      </c>
      <c r="V2" t="s">
        <v>68</v>
      </c>
      <c r="W2" t="s">
        <v>67</v>
      </c>
      <c r="X2" t="s">
        <v>67</v>
      </c>
      <c r="Y2" t="s">
        <v>67</v>
      </c>
      <c r="Z2" t="s">
        <v>70</v>
      </c>
      <c r="AA2" t="s">
        <v>67</v>
      </c>
      <c r="AB2" t="s">
        <v>68</v>
      </c>
      <c r="AC2" t="s">
        <v>68</v>
      </c>
      <c r="AD2" t="s">
        <v>68</v>
      </c>
      <c r="AE2" t="s">
        <v>70</v>
      </c>
      <c r="AF2" t="s">
        <v>68</v>
      </c>
      <c r="AG2" t="s">
        <v>68</v>
      </c>
      <c r="AH2" t="s">
        <v>69</v>
      </c>
      <c r="AI2" t="s">
        <v>67</v>
      </c>
      <c r="AJ2" t="s">
        <v>67</v>
      </c>
      <c r="AK2" t="s">
        <v>68</v>
      </c>
      <c r="AL2" t="s">
        <v>68</v>
      </c>
    </row>
    <row r="3" spans="1:38" x14ac:dyDescent="0.25">
      <c r="B3" t="s">
        <v>70</v>
      </c>
      <c r="C3" t="s">
        <v>67</v>
      </c>
      <c r="D3" t="s">
        <v>70</v>
      </c>
      <c r="E3" t="s">
        <v>67</v>
      </c>
      <c r="F3" t="s">
        <v>67</v>
      </c>
      <c r="G3" t="s">
        <v>67</v>
      </c>
      <c r="H3" t="s">
        <v>69</v>
      </c>
      <c r="I3" t="s">
        <v>69</v>
      </c>
      <c r="J3" t="s">
        <v>69</v>
      </c>
      <c r="K3" t="s">
        <v>69</v>
      </c>
      <c r="L3" t="s">
        <v>67</v>
      </c>
      <c r="M3" t="s">
        <v>69</v>
      </c>
      <c r="N3" t="s">
        <v>69</v>
      </c>
      <c r="O3" t="s">
        <v>67</v>
      </c>
      <c r="P3" t="s">
        <v>70</v>
      </c>
      <c r="Q3" t="s">
        <v>67</v>
      </c>
      <c r="R3" t="s">
        <v>70</v>
      </c>
      <c r="S3" t="s">
        <v>67</v>
      </c>
      <c r="T3" t="s">
        <v>70</v>
      </c>
      <c r="U3" t="s">
        <v>70</v>
      </c>
      <c r="V3" t="s">
        <v>70</v>
      </c>
      <c r="W3" t="s">
        <v>68</v>
      </c>
      <c r="X3" t="s">
        <v>67</v>
      </c>
      <c r="Y3" t="s">
        <v>67</v>
      </c>
      <c r="Z3" t="s">
        <v>70</v>
      </c>
      <c r="AA3" t="s">
        <v>67</v>
      </c>
      <c r="AB3" t="s">
        <v>67</v>
      </c>
      <c r="AC3" t="s">
        <v>67</v>
      </c>
      <c r="AD3" t="s">
        <v>67</v>
      </c>
      <c r="AE3" t="s">
        <v>67</v>
      </c>
      <c r="AF3" t="s">
        <v>67</v>
      </c>
      <c r="AG3" t="s">
        <v>67</v>
      </c>
      <c r="AH3" t="s">
        <v>69</v>
      </c>
      <c r="AI3" t="s">
        <v>67</v>
      </c>
      <c r="AJ3" t="s">
        <v>69</v>
      </c>
      <c r="AK3" t="s">
        <v>69</v>
      </c>
      <c r="AL3" t="s">
        <v>69</v>
      </c>
    </row>
    <row r="4" spans="1:38" x14ac:dyDescent="0.25">
      <c r="B4" t="s">
        <v>67</v>
      </c>
      <c r="C4" t="s">
        <v>70</v>
      </c>
      <c r="D4" t="s">
        <v>67</v>
      </c>
      <c r="E4" t="s">
        <v>70</v>
      </c>
      <c r="F4" t="s">
        <v>70</v>
      </c>
      <c r="G4" t="s">
        <v>70</v>
      </c>
      <c r="H4" t="s">
        <v>69</v>
      </c>
      <c r="I4" t="s">
        <v>69</v>
      </c>
      <c r="J4" t="s">
        <v>70</v>
      </c>
      <c r="K4" t="s">
        <v>70</v>
      </c>
      <c r="L4" t="s">
        <v>69</v>
      </c>
      <c r="M4" t="s">
        <v>69</v>
      </c>
      <c r="N4" t="s">
        <v>69</v>
      </c>
      <c r="O4" t="s">
        <v>70</v>
      </c>
      <c r="P4" t="s">
        <v>67</v>
      </c>
      <c r="Q4" t="s">
        <v>70</v>
      </c>
      <c r="R4" t="s">
        <v>70</v>
      </c>
      <c r="S4" t="s">
        <v>67</v>
      </c>
      <c r="T4" t="s">
        <v>70</v>
      </c>
      <c r="U4" t="s">
        <v>67</v>
      </c>
      <c r="V4" t="s">
        <v>68</v>
      </c>
      <c r="W4" t="s">
        <v>67</v>
      </c>
      <c r="X4" t="s">
        <v>70</v>
      </c>
      <c r="Y4" t="s">
        <v>70</v>
      </c>
      <c r="Z4" t="s">
        <v>70</v>
      </c>
      <c r="AA4" t="s">
        <v>67</v>
      </c>
      <c r="AB4" t="s">
        <v>67</v>
      </c>
      <c r="AC4" t="s">
        <v>68</v>
      </c>
      <c r="AD4" t="s">
        <v>67</v>
      </c>
      <c r="AE4" t="s">
        <v>70</v>
      </c>
      <c r="AF4" t="s">
        <v>67</v>
      </c>
      <c r="AG4" t="s">
        <v>67</v>
      </c>
      <c r="AH4" t="s">
        <v>70</v>
      </c>
      <c r="AI4" t="s">
        <v>67</v>
      </c>
      <c r="AJ4" t="s">
        <v>70</v>
      </c>
      <c r="AK4" t="s">
        <v>67</v>
      </c>
      <c r="AL4" t="s">
        <v>67</v>
      </c>
    </row>
    <row r="5" spans="1:38" x14ac:dyDescent="0.25">
      <c r="B5" t="s">
        <v>70</v>
      </c>
      <c r="C5" t="s">
        <v>68</v>
      </c>
      <c r="D5" t="s">
        <v>67</v>
      </c>
      <c r="E5" t="s">
        <v>69</v>
      </c>
      <c r="F5" t="s">
        <v>67</v>
      </c>
      <c r="G5" t="s">
        <v>70</v>
      </c>
      <c r="H5" t="s">
        <v>69</v>
      </c>
      <c r="I5" t="s">
        <v>69</v>
      </c>
      <c r="J5" t="s">
        <v>70</v>
      </c>
      <c r="K5" t="s">
        <v>70</v>
      </c>
      <c r="L5" t="s">
        <v>68</v>
      </c>
      <c r="M5" t="s">
        <v>70</v>
      </c>
      <c r="N5" t="s">
        <v>69</v>
      </c>
      <c r="O5" t="s">
        <v>69</v>
      </c>
      <c r="P5" t="s">
        <v>67</v>
      </c>
      <c r="Q5" t="s">
        <v>70</v>
      </c>
      <c r="R5" t="s">
        <v>70</v>
      </c>
      <c r="S5" t="s">
        <v>70</v>
      </c>
      <c r="T5" t="s">
        <v>68</v>
      </c>
      <c r="U5" t="s">
        <v>69</v>
      </c>
      <c r="V5" t="s">
        <v>70</v>
      </c>
      <c r="W5" t="s">
        <v>70</v>
      </c>
      <c r="X5" t="s">
        <v>70</v>
      </c>
      <c r="Y5" t="s">
        <v>70</v>
      </c>
      <c r="Z5" t="s">
        <v>70</v>
      </c>
      <c r="AA5" t="s">
        <v>67</v>
      </c>
      <c r="AB5" t="s">
        <v>67</v>
      </c>
      <c r="AC5" t="s">
        <v>68</v>
      </c>
      <c r="AD5" t="s">
        <v>68</v>
      </c>
      <c r="AE5" t="s">
        <v>69</v>
      </c>
      <c r="AF5" t="s">
        <v>70</v>
      </c>
      <c r="AG5" t="s">
        <v>70</v>
      </c>
      <c r="AH5" t="s">
        <v>69</v>
      </c>
      <c r="AI5" t="s">
        <v>69</v>
      </c>
      <c r="AJ5" t="s">
        <v>70</v>
      </c>
      <c r="AK5" t="s">
        <v>70</v>
      </c>
      <c r="AL5" t="s">
        <v>67</v>
      </c>
    </row>
    <row r="6" spans="1:38" x14ac:dyDescent="0.25">
      <c r="B6" t="s">
        <v>67</v>
      </c>
      <c r="C6" t="s">
        <v>67</v>
      </c>
      <c r="D6" t="s">
        <v>67</v>
      </c>
      <c r="E6" t="s">
        <v>67</v>
      </c>
      <c r="F6" t="s">
        <v>70</v>
      </c>
      <c r="G6" t="s">
        <v>67</v>
      </c>
      <c r="H6" t="s">
        <v>69</v>
      </c>
      <c r="I6" t="s">
        <v>69</v>
      </c>
      <c r="J6" t="s">
        <v>69</v>
      </c>
      <c r="K6" t="s">
        <v>69</v>
      </c>
      <c r="L6" t="s">
        <v>67</v>
      </c>
      <c r="M6" t="s">
        <v>69</v>
      </c>
      <c r="N6" t="s">
        <v>69</v>
      </c>
      <c r="O6" t="s">
        <v>69</v>
      </c>
      <c r="P6" t="s">
        <v>70</v>
      </c>
      <c r="Q6" t="s">
        <v>70</v>
      </c>
      <c r="R6" t="s">
        <v>70</v>
      </c>
      <c r="S6" t="s">
        <v>67</v>
      </c>
      <c r="T6" t="s">
        <v>67</v>
      </c>
      <c r="U6" t="s">
        <v>70</v>
      </c>
      <c r="V6" t="s">
        <v>67</v>
      </c>
      <c r="W6" t="s">
        <v>70</v>
      </c>
      <c r="X6" t="s">
        <v>70</v>
      </c>
      <c r="Y6" t="s">
        <v>70</v>
      </c>
      <c r="Z6" t="s">
        <v>69</v>
      </c>
      <c r="AA6" t="s">
        <v>70</v>
      </c>
      <c r="AB6" t="s">
        <v>67</v>
      </c>
      <c r="AC6" t="s">
        <v>67</v>
      </c>
      <c r="AD6" t="s">
        <v>67</v>
      </c>
      <c r="AE6" t="s">
        <v>70</v>
      </c>
      <c r="AF6" t="s">
        <v>67</v>
      </c>
      <c r="AG6" t="s">
        <v>70</v>
      </c>
      <c r="AH6" t="s">
        <v>70</v>
      </c>
      <c r="AI6" t="s">
        <v>67</v>
      </c>
      <c r="AJ6" t="s">
        <v>70</v>
      </c>
      <c r="AK6" t="s">
        <v>67</v>
      </c>
      <c r="AL6" t="s">
        <v>67</v>
      </c>
    </row>
    <row r="7" spans="1:38" x14ac:dyDescent="0.25">
      <c r="B7" t="s">
        <v>68</v>
      </c>
      <c r="C7" t="s">
        <v>68</v>
      </c>
      <c r="D7" t="s">
        <v>70</v>
      </c>
      <c r="E7" t="s">
        <v>67</v>
      </c>
      <c r="F7" t="s">
        <v>70</v>
      </c>
      <c r="G7" t="s">
        <v>68</v>
      </c>
      <c r="H7" t="s">
        <v>69</v>
      </c>
      <c r="I7" t="s">
        <v>69</v>
      </c>
      <c r="J7" t="s">
        <v>70</v>
      </c>
      <c r="K7" t="s">
        <v>69</v>
      </c>
      <c r="L7" t="s">
        <v>68</v>
      </c>
      <c r="M7" t="s">
        <v>69</v>
      </c>
      <c r="N7" t="s">
        <v>69</v>
      </c>
      <c r="O7" t="s">
        <v>68</v>
      </c>
      <c r="P7" t="s">
        <v>67</v>
      </c>
      <c r="Q7" t="s">
        <v>69</v>
      </c>
      <c r="R7" t="s">
        <v>70</v>
      </c>
      <c r="S7" t="s">
        <v>67</v>
      </c>
      <c r="T7" t="s">
        <v>68</v>
      </c>
      <c r="U7" t="s">
        <v>68</v>
      </c>
      <c r="V7" t="s">
        <v>68</v>
      </c>
      <c r="W7" t="s">
        <v>68</v>
      </c>
      <c r="X7" t="s">
        <v>67</v>
      </c>
      <c r="Y7" t="s">
        <v>67</v>
      </c>
      <c r="Z7" t="s">
        <v>67</v>
      </c>
      <c r="AA7" t="s">
        <v>68</v>
      </c>
      <c r="AB7" t="s">
        <v>68</v>
      </c>
      <c r="AC7" t="s">
        <v>68</v>
      </c>
      <c r="AD7" t="s">
        <v>68</v>
      </c>
      <c r="AE7" t="s">
        <v>67</v>
      </c>
      <c r="AF7" t="s">
        <v>68</v>
      </c>
      <c r="AG7" t="s">
        <v>67</v>
      </c>
      <c r="AH7" t="s">
        <v>69</v>
      </c>
      <c r="AI7" t="s">
        <v>67</v>
      </c>
      <c r="AJ7" t="s">
        <v>68</v>
      </c>
      <c r="AK7" t="s">
        <v>67</v>
      </c>
      <c r="AL7" t="s">
        <v>67</v>
      </c>
    </row>
    <row r="8" spans="1:38" x14ac:dyDescent="0.25">
      <c r="B8" t="s">
        <v>67</v>
      </c>
      <c r="C8" t="s">
        <v>68</v>
      </c>
      <c r="D8" t="s">
        <v>67</v>
      </c>
      <c r="E8" t="s">
        <v>67</v>
      </c>
      <c r="F8" t="s">
        <v>70</v>
      </c>
      <c r="G8" t="s">
        <v>67</v>
      </c>
      <c r="H8" t="s">
        <v>69</v>
      </c>
      <c r="I8" t="s">
        <v>69</v>
      </c>
      <c r="J8" t="s">
        <v>69</v>
      </c>
      <c r="K8" t="s">
        <v>69</v>
      </c>
      <c r="L8" t="s">
        <v>69</v>
      </c>
      <c r="M8" t="s">
        <v>69</v>
      </c>
      <c r="N8" t="s">
        <v>69</v>
      </c>
      <c r="O8" t="s">
        <v>69</v>
      </c>
      <c r="P8" t="s">
        <v>67</v>
      </c>
      <c r="Q8" t="s">
        <v>70</v>
      </c>
      <c r="R8" t="s">
        <v>67</v>
      </c>
      <c r="S8" t="s">
        <v>68</v>
      </c>
      <c r="T8" t="s">
        <v>67</v>
      </c>
      <c r="U8" t="s">
        <v>67</v>
      </c>
      <c r="V8" t="s">
        <v>67</v>
      </c>
      <c r="W8" t="s">
        <v>67</v>
      </c>
      <c r="X8" t="s">
        <v>67</v>
      </c>
      <c r="Y8" t="s">
        <v>67</v>
      </c>
      <c r="Z8" t="s">
        <v>67</v>
      </c>
      <c r="AA8" t="s">
        <v>67</v>
      </c>
      <c r="AB8" t="s">
        <v>68</v>
      </c>
      <c r="AC8" t="s">
        <v>68</v>
      </c>
      <c r="AD8" t="s">
        <v>68</v>
      </c>
      <c r="AE8" t="s">
        <v>70</v>
      </c>
      <c r="AF8" t="s">
        <v>68</v>
      </c>
      <c r="AG8" t="s">
        <v>68</v>
      </c>
      <c r="AH8" t="s">
        <v>69</v>
      </c>
      <c r="AI8" t="s">
        <v>68</v>
      </c>
      <c r="AJ8" t="s">
        <v>70</v>
      </c>
      <c r="AK8" t="s">
        <v>67</v>
      </c>
      <c r="AL8" t="s">
        <v>70</v>
      </c>
    </row>
    <row r="9" spans="1:38" x14ac:dyDescent="0.25">
      <c r="B9" t="s">
        <v>68</v>
      </c>
      <c r="C9" t="s">
        <v>68</v>
      </c>
      <c r="D9" t="s">
        <v>68</v>
      </c>
      <c r="E9" t="s">
        <v>67</v>
      </c>
      <c r="F9" t="s">
        <v>67</v>
      </c>
      <c r="G9" t="s">
        <v>68</v>
      </c>
      <c r="H9" t="s">
        <v>69</v>
      </c>
      <c r="I9" t="s">
        <v>69</v>
      </c>
      <c r="J9" t="s">
        <v>69</v>
      </c>
      <c r="K9" t="s">
        <v>69</v>
      </c>
      <c r="L9" t="s">
        <v>68</v>
      </c>
      <c r="M9" t="s">
        <v>69</v>
      </c>
      <c r="N9" t="s">
        <v>69</v>
      </c>
      <c r="O9" t="s">
        <v>68</v>
      </c>
      <c r="P9" t="s">
        <v>68</v>
      </c>
      <c r="Q9" t="s">
        <v>70</v>
      </c>
      <c r="R9" t="s">
        <v>67</v>
      </c>
      <c r="S9" t="s">
        <v>68</v>
      </c>
      <c r="T9" t="s">
        <v>68</v>
      </c>
      <c r="U9" t="s">
        <v>68</v>
      </c>
      <c r="V9" t="s">
        <v>68</v>
      </c>
      <c r="W9" t="s">
        <v>68</v>
      </c>
      <c r="X9" t="s">
        <v>68</v>
      </c>
      <c r="Y9" t="s">
        <v>68</v>
      </c>
      <c r="Z9" t="s">
        <v>67</v>
      </c>
      <c r="AA9" t="s">
        <v>68</v>
      </c>
      <c r="AB9" t="s">
        <v>68</v>
      </c>
      <c r="AC9" t="s">
        <v>68</v>
      </c>
      <c r="AD9" t="s">
        <v>68</v>
      </c>
      <c r="AE9" t="s">
        <v>68</v>
      </c>
      <c r="AF9" t="s">
        <v>68</v>
      </c>
      <c r="AG9" t="s">
        <v>68</v>
      </c>
      <c r="AH9" t="s">
        <v>70</v>
      </c>
      <c r="AI9" t="s">
        <v>68</v>
      </c>
      <c r="AJ9" t="s">
        <v>67</v>
      </c>
      <c r="AK9" t="s">
        <v>68</v>
      </c>
      <c r="AL9" t="s">
        <v>68</v>
      </c>
    </row>
    <row r="10" spans="1:38" x14ac:dyDescent="0.25">
      <c r="B10" t="s">
        <v>67</v>
      </c>
      <c r="C10" t="s">
        <v>67</v>
      </c>
      <c r="D10" t="s">
        <v>68</v>
      </c>
      <c r="E10" t="s">
        <v>67</v>
      </c>
      <c r="F10" t="s">
        <v>68</v>
      </c>
      <c r="G10" t="s">
        <v>70</v>
      </c>
      <c r="H10" t="s">
        <v>69</v>
      </c>
      <c r="I10" t="s">
        <v>69</v>
      </c>
      <c r="J10" t="s">
        <v>67</v>
      </c>
      <c r="K10" t="s">
        <v>69</v>
      </c>
      <c r="L10" t="s">
        <v>67</v>
      </c>
      <c r="M10" t="s">
        <v>71</v>
      </c>
      <c r="N10" t="s">
        <v>69</v>
      </c>
      <c r="O10" t="s">
        <v>69</v>
      </c>
      <c r="P10" t="s">
        <v>67</v>
      </c>
      <c r="Q10" t="s">
        <v>67</v>
      </c>
      <c r="R10" t="s">
        <v>70</v>
      </c>
      <c r="S10" t="s">
        <v>67</v>
      </c>
      <c r="T10" t="s">
        <v>67</v>
      </c>
      <c r="U10" t="s">
        <v>67</v>
      </c>
      <c r="V10" t="s">
        <v>67</v>
      </c>
      <c r="W10" t="s">
        <v>67</v>
      </c>
      <c r="X10" t="s">
        <v>70</v>
      </c>
      <c r="Y10" t="s">
        <v>70</v>
      </c>
      <c r="Z10" t="s">
        <v>70</v>
      </c>
      <c r="AA10" t="s">
        <v>70</v>
      </c>
      <c r="AB10" t="s">
        <v>68</v>
      </c>
      <c r="AC10" t="s">
        <v>67</v>
      </c>
      <c r="AD10" t="s">
        <v>67</v>
      </c>
      <c r="AE10" t="s">
        <v>67</v>
      </c>
      <c r="AF10" t="s">
        <v>67</v>
      </c>
      <c r="AG10" t="s">
        <v>67</v>
      </c>
      <c r="AH10" t="s">
        <v>69</v>
      </c>
      <c r="AI10" t="s">
        <v>70</v>
      </c>
      <c r="AJ10" t="s">
        <v>70</v>
      </c>
      <c r="AK10" t="s">
        <v>67</v>
      </c>
      <c r="AL10" t="s">
        <v>70</v>
      </c>
    </row>
    <row r="11" spans="1:38" x14ac:dyDescent="0.25">
      <c r="B11" t="s">
        <v>68</v>
      </c>
      <c r="C11" t="s">
        <v>68</v>
      </c>
      <c r="D11" t="s">
        <v>68</v>
      </c>
      <c r="E11" t="s">
        <v>68</v>
      </c>
      <c r="F11" t="s">
        <v>67</v>
      </c>
      <c r="G11" t="s">
        <v>68</v>
      </c>
      <c r="H11" t="s">
        <v>69</v>
      </c>
      <c r="I11" t="s">
        <v>70</v>
      </c>
      <c r="J11" t="s">
        <v>70</v>
      </c>
      <c r="K11" t="s">
        <v>69</v>
      </c>
      <c r="L11" t="s">
        <v>68</v>
      </c>
      <c r="M11" t="s">
        <v>69</v>
      </c>
      <c r="N11" t="s">
        <v>69</v>
      </c>
      <c r="O11" t="s">
        <v>67</v>
      </c>
      <c r="P11" t="s">
        <v>68</v>
      </c>
      <c r="Q11" t="s">
        <v>70</v>
      </c>
      <c r="R11" t="s">
        <v>67</v>
      </c>
      <c r="S11" t="s">
        <v>68</v>
      </c>
      <c r="T11" t="s">
        <v>67</v>
      </c>
      <c r="U11" t="s">
        <v>67</v>
      </c>
      <c r="V11" t="s">
        <v>67</v>
      </c>
      <c r="W11" t="s">
        <v>67</v>
      </c>
      <c r="X11" t="s">
        <v>68</v>
      </c>
      <c r="Y11" t="s">
        <v>68</v>
      </c>
      <c r="Z11" t="s">
        <v>70</v>
      </c>
      <c r="AA11" t="s">
        <v>68</v>
      </c>
      <c r="AB11" t="s">
        <v>68</v>
      </c>
      <c r="AC11" t="s">
        <v>68</v>
      </c>
      <c r="AD11" t="s">
        <v>68</v>
      </c>
      <c r="AE11" t="s">
        <v>70</v>
      </c>
      <c r="AF11" t="s">
        <v>68</v>
      </c>
      <c r="AG11" t="s">
        <v>67</v>
      </c>
      <c r="AH11" t="s">
        <v>67</v>
      </c>
      <c r="AI11" t="s">
        <v>67</v>
      </c>
      <c r="AJ11" t="s">
        <v>67</v>
      </c>
      <c r="AK11" t="s">
        <v>70</v>
      </c>
      <c r="AL11" t="s">
        <v>67</v>
      </c>
    </row>
    <row r="12" spans="1:38" x14ac:dyDescent="0.25">
      <c r="A12" t="s">
        <v>72</v>
      </c>
      <c r="B12">
        <f>COUNTIF(B2:B11,$A$12)</f>
        <v>3</v>
      </c>
      <c r="C12">
        <f t="shared" ref="C12:AL12" si="0">COUNTIF(C2:C11,$A$12)</f>
        <v>5</v>
      </c>
      <c r="D12">
        <f t="shared" si="0"/>
        <v>3</v>
      </c>
      <c r="E12">
        <f t="shared" si="0"/>
        <v>1</v>
      </c>
      <c r="F12">
        <f t="shared" si="0"/>
        <v>2</v>
      </c>
      <c r="G12">
        <f t="shared" si="0"/>
        <v>4</v>
      </c>
      <c r="H12">
        <f t="shared" si="0"/>
        <v>0</v>
      </c>
      <c r="I12">
        <f t="shared" si="0"/>
        <v>0</v>
      </c>
      <c r="J12">
        <f t="shared" si="0"/>
        <v>0</v>
      </c>
      <c r="K12">
        <f t="shared" si="0"/>
        <v>0</v>
      </c>
      <c r="L12">
        <f t="shared" si="0"/>
        <v>5</v>
      </c>
      <c r="M12">
        <f t="shared" si="0"/>
        <v>0</v>
      </c>
      <c r="N12">
        <f t="shared" si="0"/>
        <v>0</v>
      </c>
      <c r="O12">
        <f t="shared" si="0"/>
        <v>2</v>
      </c>
      <c r="P12">
        <f t="shared" si="0"/>
        <v>2</v>
      </c>
      <c r="Q12">
        <f t="shared" si="0"/>
        <v>0</v>
      </c>
      <c r="R12">
        <f t="shared" si="0"/>
        <v>0</v>
      </c>
      <c r="S12">
        <f t="shared" si="0"/>
        <v>3</v>
      </c>
      <c r="T12">
        <f t="shared" si="0"/>
        <v>3</v>
      </c>
      <c r="U12">
        <f t="shared" si="0"/>
        <v>3</v>
      </c>
      <c r="V12">
        <f t="shared" si="0"/>
        <v>4</v>
      </c>
      <c r="W12">
        <f t="shared" si="0"/>
        <v>3</v>
      </c>
      <c r="X12">
        <f t="shared" si="0"/>
        <v>2</v>
      </c>
      <c r="Y12">
        <f t="shared" si="0"/>
        <v>2</v>
      </c>
      <c r="Z12">
        <f t="shared" si="0"/>
        <v>0</v>
      </c>
      <c r="AA12">
        <f t="shared" si="0"/>
        <v>3</v>
      </c>
      <c r="AB12">
        <f t="shared" si="0"/>
        <v>6</v>
      </c>
      <c r="AC12">
        <f t="shared" si="0"/>
        <v>7</v>
      </c>
      <c r="AD12">
        <f t="shared" si="0"/>
        <v>6</v>
      </c>
      <c r="AE12">
        <f t="shared" si="0"/>
        <v>1</v>
      </c>
      <c r="AF12">
        <f t="shared" si="0"/>
        <v>5</v>
      </c>
      <c r="AG12">
        <f t="shared" si="0"/>
        <v>3</v>
      </c>
      <c r="AH12">
        <f t="shared" si="0"/>
        <v>0</v>
      </c>
      <c r="AI12">
        <f t="shared" si="0"/>
        <v>2</v>
      </c>
      <c r="AJ12">
        <f t="shared" si="0"/>
        <v>1</v>
      </c>
      <c r="AK12">
        <f t="shared" si="0"/>
        <v>2</v>
      </c>
      <c r="AL12">
        <f t="shared" si="0"/>
        <v>2</v>
      </c>
    </row>
    <row r="13" spans="1:38" x14ac:dyDescent="0.25">
      <c r="A13" t="s">
        <v>67</v>
      </c>
      <c r="B13">
        <f>COUNTIF(B2:B11,$A$13)</f>
        <v>5</v>
      </c>
      <c r="C13">
        <f t="shared" ref="C13:AL13" si="1">COUNTIF(C2:C11,$A$13)</f>
        <v>4</v>
      </c>
      <c r="D13">
        <f t="shared" si="1"/>
        <v>5</v>
      </c>
      <c r="E13">
        <f t="shared" si="1"/>
        <v>7</v>
      </c>
      <c r="F13">
        <f t="shared" si="1"/>
        <v>4</v>
      </c>
      <c r="G13">
        <f t="shared" si="1"/>
        <v>3</v>
      </c>
      <c r="H13">
        <f t="shared" si="1"/>
        <v>0</v>
      </c>
      <c r="I13">
        <f t="shared" si="1"/>
        <v>0</v>
      </c>
      <c r="J13">
        <f t="shared" si="1"/>
        <v>1</v>
      </c>
      <c r="K13">
        <f t="shared" si="1"/>
        <v>0</v>
      </c>
      <c r="L13">
        <f t="shared" si="1"/>
        <v>3</v>
      </c>
      <c r="M13">
        <f t="shared" si="1"/>
        <v>0</v>
      </c>
      <c r="N13">
        <f t="shared" si="1"/>
        <v>0</v>
      </c>
      <c r="O13">
        <f t="shared" si="1"/>
        <v>2</v>
      </c>
      <c r="P13">
        <f t="shared" si="1"/>
        <v>6</v>
      </c>
      <c r="Q13">
        <f t="shared" si="1"/>
        <v>2</v>
      </c>
      <c r="R13">
        <f t="shared" si="1"/>
        <v>3</v>
      </c>
      <c r="S13">
        <f t="shared" si="1"/>
        <v>6</v>
      </c>
      <c r="T13">
        <f t="shared" si="1"/>
        <v>5</v>
      </c>
      <c r="U13">
        <f t="shared" si="1"/>
        <v>4</v>
      </c>
      <c r="V13">
        <f t="shared" si="1"/>
        <v>4</v>
      </c>
      <c r="W13">
        <f t="shared" si="1"/>
        <v>5</v>
      </c>
      <c r="X13">
        <f t="shared" si="1"/>
        <v>4</v>
      </c>
      <c r="Y13">
        <f t="shared" si="1"/>
        <v>4</v>
      </c>
      <c r="Z13">
        <f t="shared" si="1"/>
        <v>3</v>
      </c>
      <c r="AA13">
        <f t="shared" si="1"/>
        <v>5</v>
      </c>
      <c r="AB13">
        <f t="shared" si="1"/>
        <v>4</v>
      </c>
      <c r="AC13">
        <f t="shared" si="1"/>
        <v>3</v>
      </c>
      <c r="AD13">
        <f t="shared" si="1"/>
        <v>4</v>
      </c>
      <c r="AE13">
        <f t="shared" si="1"/>
        <v>3</v>
      </c>
      <c r="AF13">
        <f t="shared" si="1"/>
        <v>4</v>
      </c>
      <c r="AG13">
        <f t="shared" si="1"/>
        <v>5</v>
      </c>
      <c r="AH13">
        <f t="shared" si="1"/>
        <v>1</v>
      </c>
      <c r="AI13">
        <f t="shared" si="1"/>
        <v>6</v>
      </c>
      <c r="AJ13">
        <f t="shared" si="1"/>
        <v>3</v>
      </c>
      <c r="AK13">
        <f t="shared" si="1"/>
        <v>5</v>
      </c>
      <c r="AL13">
        <f t="shared" si="1"/>
        <v>5</v>
      </c>
    </row>
    <row r="14" spans="1:38" x14ac:dyDescent="0.25">
      <c r="A14" t="s">
        <v>70</v>
      </c>
      <c r="B14">
        <f>COUNTIF(B2:B11,$A$14)</f>
        <v>2</v>
      </c>
      <c r="C14">
        <f t="shared" ref="C14:AL14" si="2">COUNTIF(C2:C11,$A$14)</f>
        <v>1</v>
      </c>
      <c r="D14">
        <f t="shared" si="2"/>
        <v>2</v>
      </c>
      <c r="E14">
        <f t="shared" si="2"/>
        <v>1</v>
      </c>
      <c r="F14">
        <f t="shared" si="2"/>
        <v>4</v>
      </c>
      <c r="G14">
        <f t="shared" si="2"/>
        <v>3</v>
      </c>
      <c r="H14">
        <f t="shared" si="2"/>
        <v>0</v>
      </c>
      <c r="I14">
        <f t="shared" si="2"/>
        <v>1</v>
      </c>
      <c r="J14">
        <f t="shared" si="2"/>
        <v>4</v>
      </c>
      <c r="K14">
        <f t="shared" si="2"/>
        <v>2</v>
      </c>
      <c r="L14">
        <f t="shared" si="2"/>
        <v>0</v>
      </c>
      <c r="M14">
        <f t="shared" si="2"/>
        <v>1</v>
      </c>
      <c r="N14">
        <f t="shared" si="2"/>
        <v>0</v>
      </c>
      <c r="O14">
        <f t="shared" si="2"/>
        <v>2</v>
      </c>
      <c r="P14">
        <f t="shared" si="2"/>
        <v>2</v>
      </c>
      <c r="Q14">
        <f t="shared" si="2"/>
        <v>7</v>
      </c>
      <c r="R14">
        <f t="shared" si="2"/>
        <v>7</v>
      </c>
      <c r="S14">
        <f t="shared" si="2"/>
        <v>1</v>
      </c>
      <c r="T14">
        <f t="shared" si="2"/>
        <v>2</v>
      </c>
      <c r="U14">
        <f t="shared" si="2"/>
        <v>2</v>
      </c>
      <c r="V14">
        <f t="shared" si="2"/>
        <v>2</v>
      </c>
      <c r="W14">
        <f t="shared" si="2"/>
        <v>2</v>
      </c>
      <c r="X14">
        <f t="shared" si="2"/>
        <v>4</v>
      </c>
      <c r="Y14">
        <f t="shared" si="2"/>
        <v>4</v>
      </c>
      <c r="Z14">
        <f t="shared" si="2"/>
        <v>6</v>
      </c>
      <c r="AA14">
        <f t="shared" si="2"/>
        <v>2</v>
      </c>
      <c r="AB14">
        <f t="shared" si="2"/>
        <v>0</v>
      </c>
      <c r="AC14">
        <f t="shared" si="2"/>
        <v>0</v>
      </c>
      <c r="AD14">
        <f t="shared" si="2"/>
        <v>0</v>
      </c>
      <c r="AE14">
        <f t="shared" si="2"/>
        <v>5</v>
      </c>
      <c r="AF14">
        <f t="shared" si="2"/>
        <v>1</v>
      </c>
      <c r="AG14">
        <f t="shared" si="2"/>
        <v>2</v>
      </c>
      <c r="AH14">
        <f t="shared" si="2"/>
        <v>3</v>
      </c>
      <c r="AI14">
        <f t="shared" si="2"/>
        <v>1</v>
      </c>
      <c r="AJ14">
        <f t="shared" si="2"/>
        <v>5</v>
      </c>
      <c r="AK14">
        <f t="shared" si="2"/>
        <v>2</v>
      </c>
      <c r="AL14">
        <f t="shared" si="2"/>
        <v>2</v>
      </c>
    </row>
    <row r="15" spans="1:38" x14ac:dyDescent="0.25">
      <c r="A15" t="s">
        <v>69</v>
      </c>
      <c r="B15">
        <f>COUNTIF(B2:B11,$A$15)</f>
        <v>0</v>
      </c>
      <c r="C15">
        <f t="shared" ref="C15:AL15" si="3">COUNTIF(C2:C11,$A$15)</f>
        <v>0</v>
      </c>
      <c r="D15">
        <f t="shared" si="3"/>
        <v>0</v>
      </c>
      <c r="E15">
        <f t="shared" si="3"/>
        <v>1</v>
      </c>
      <c r="F15">
        <f t="shared" si="3"/>
        <v>0</v>
      </c>
      <c r="G15">
        <f t="shared" si="3"/>
        <v>0</v>
      </c>
      <c r="H15">
        <f t="shared" si="3"/>
        <v>10</v>
      </c>
      <c r="I15">
        <f t="shared" si="3"/>
        <v>9</v>
      </c>
      <c r="J15">
        <f t="shared" si="3"/>
        <v>5</v>
      </c>
      <c r="K15">
        <f t="shared" si="3"/>
        <v>8</v>
      </c>
      <c r="L15">
        <f t="shared" si="3"/>
        <v>2</v>
      </c>
      <c r="M15">
        <f t="shared" si="3"/>
        <v>8</v>
      </c>
      <c r="N15">
        <f t="shared" si="3"/>
        <v>10</v>
      </c>
      <c r="O15">
        <f t="shared" si="3"/>
        <v>4</v>
      </c>
      <c r="P15">
        <f t="shared" si="3"/>
        <v>0</v>
      </c>
      <c r="Q15">
        <f t="shared" si="3"/>
        <v>1</v>
      </c>
      <c r="R15">
        <f t="shared" si="3"/>
        <v>0</v>
      </c>
      <c r="S15">
        <f t="shared" si="3"/>
        <v>0</v>
      </c>
      <c r="T15">
        <f t="shared" si="3"/>
        <v>0</v>
      </c>
      <c r="U15">
        <f t="shared" si="3"/>
        <v>1</v>
      </c>
      <c r="V15">
        <f t="shared" si="3"/>
        <v>0</v>
      </c>
      <c r="W15">
        <f t="shared" si="3"/>
        <v>0</v>
      </c>
      <c r="X15">
        <f t="shared" si="3"/>
        <v>0</v>
      </c>
      <c r="Y15">
        <f t="shared" si="3"/>
        <v>0</v>
      </c>
      <c r="Z15">
        <f t="shared" si="3"/>
        <v>1</v>
      </c>
      <c r="AA15">
        <f t="shared" si="3"/>
        <v>0</v>
      </c>
      <c r="AB15">
        <f t="shared" si="3"/>
        <v>0</v>
      </c>
      <c r="AC15">
        <f t="shared" si="3"/>
        <v>0</v>
      </c>
      <c r="AD15">
        <f t="shared" si="3"/>
        <v>0</v>
      </c>
      <c r="AE15">
        <f t="shared" si="3"/>
        <v>1</v>
      </c>
      <c r="AF15">
        <f t="shared" si="3"/>
        <v>0</v>
      </c>
      <c r="AG15">
        <f t="shared" si="3"/>
        <v>0</v>
      </c>
      <c r="AH15">
        <f t="shared" si="3"/>
        <v>6</v>
      </c>
      <c r="AI15">
        <f t="shared" si="3"/>
        <v>1</v>
      </c>
      <c r="AJ15">
        <f t="shared" si="3"/>
        <v>1</v>
      </c>
      <c r="AK15">
        <f t="shared" si="3"/>
        <v>1</v>
      </c>
      <c r="AL15">
        <f t="shared" si="3"/>
        <v>1</v>
      </c>
    </row>
    <row r="16" spans="1:38" x14ac:dyDescent="0.25">
      <c r="A16" t="s">
        <v>71</v>
      </c>
      <c r="B16">
        <f>COUNTIF(B2:B11,$A$16)</f>
        <v>0</v>
      </c>
      <c r="C16">
        <f t="shared" ref="C16:AL16" si="4">COUNTIF(C2:C11,$A$16)</f>
        <v>0</v>
      </c>
      <c r="D16">
        <f t="shared" si="4"/>
        <v>0</v>
      </c>
      <c r="E16">
        <f t="shared" si="4"/>
        <v>0</v>
      </c>
      <c r="F16">
        <f t="shared" si="4"/>
        <v>0</v>
      </c>
      <c r="G16">
        <f t="shared" si="4"/>
        <v>0</v>
      </c>
      <c r="H16">
        <f t="shared" si="4"/>
        <v>0</v>
      </c>
      <c r="I16">
        <f t="shared" si="4"/>
        <v>0</v>
      </c>
      <c r="J16">
        <f t="shared" si="4"/>
        <v>0</v>
      </c>
      <c r="K16">
        <f t="shared" si="4"/>
        <v>0</v>
      </c>
      <c r="L16">
        <f t="shared" si="4"/>
        <v>0</v>
      </c>
      <c r="M16">
        <f t="shared" si="4"/>
        <v>1</v>
      </c>
      <c r="N16">
        <f t="shared" si="4"/>
        <v>0</v>
      </c>
      <c r="O16">
        <f t="shared" si="4"/>
        <v>0</v>
      </c>
      <c r="P16">
        <f t="shared" si="4"/>
        <v>0</v>
      </c>
      <c r="Q16">
        <f t="shared" si="4"/>
        <v>0</v>
      </c>
      <c r="R16">
        <f t="shared" si="4"/>
        <v>0</v>
      </c>
      <c r="S16">
        <f t="shared" si="4"/>
        <v>0</v>
      </c>
      <c r="T16">
        <f t="shared" si="4"/>
        <v>0</v>
      </c>
      <c r="U16">
        <f t="shared" si="4"/>
        <v>0</v>
      </c>
      <c r="V16">
        <f t="shared" si="4"/>
        <v>0</v>
      </c>
      <c r="W16">
        <f t="shared" si="4"/>
        <v>0</v>
      </c>
      <c r="X16">
        <f t="shared" si="4"/>
        <v>0</v>
      </c>
      <c r="Y16">
        <f t="shared" si="4"/>
        <v>0</v>
      </c>
      <c r="Z16">
        <f t="shared" si="4"/>
        <v>0</v>
      </c>
      <c r="AA16">
        <f t="shared" si="4"/>
        <v>0</v>
      </c>
      <c r="AB16">
        <f t="shared" si="4"/>
        <v>0</v>
      </c>
      <c r="AC16">
        <f t="shared" si="4"/>
        <v>0</v>
      </c>
      <c r="AD16">
        <f t="shared" si="4"/>
        <v>0</v>
      </c>
      <c r="AE16">
        <f t="shared" si="4"/>
        <v>0</v>
      </c>
      <c r="AF16">
        <f t="shared" si="4"/>
        <v>0</v>
      </c>
      <c r="AG16">
        <f t="shared" si="4"/>
        <v>0</v>
      </c>
      <c r="AH16">
        <f t="shared" si="4"/>
        <v>0</v>
      </c>
      <c r="AI16">
        <f t="shared" si="4"/>
        <v>0</v>
      </c>
      <c r="AJ16">
        <f t="shared" si="4"/>
        <v>0</v>
      </c>
      <c r="AK16">
        <f t="shared" si="4"/>
        <v>0</v>
      </c>
      <c r="AL16">
        <f t="shared" si="4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E7C42-1EAC-49F3-89CE-275125EEF1DD}">
  <dimension ref="A1:AL15"/>
  <sheetViews>
    <sheetView workbookViewId="0">
      <selection activeCell="Z1" sqref="Z1"/>
    </sheetView>
  </sheetViews>
  <sheetFormatPr defaultRowHeight="15" x14ac:dyDescent="0.25"/>
  <sheetData>
    <row r="1" spans="1:38" x14ac:dyDescent="0.25">
      <c r="B1" t="s">
        <v>73</v>
      </c>
      <c r="C1" t="s">
        <v>74</v>
      </c>
      <c r="D1" t="s">
        <v>75</v>
      </c>
      <c r="E1" t="s">
        <v>76</v>
      </c>
      <c r="F1" t="s">
        <v>77</v>
      </c>
      <c r="G1" t="s">
        <v>78</v>
      </c>
      <c r="H1" t="s">
        <v>79</v>
      </c>
      <c r="I1" t="s">
        <v>80</v>
      </c>
      <c r="J1" t="s">
        <v>81</v>
      </c>
      <c r="K1" t="s">
        <v>82</v>
      </c>
      <c r="L1" t="s">
        <v>83</v>
      </c>
      <c r="M1" t="s">
        <v>84</v>
      </c>
      <c r="N1" t="s">
        <v>85</v>
      </c>
      <c r="O1" t="s">
        <v>86</v>
      </c>
      <c r="P1" t="s">
        <v>87</v>
      </c>
      <c r="Q1" t="s">
        <v>88</v>
      </c>
      <c r="R1" t="s">
        <v>89</v>
      </c>
      <c r="S1" t="s">
        <v>90</v>
      </c>
      <c r="T1" t="s">
        <v>91</v>
      </c>
      <c r="U1" t="s">
        <v>92</v>
      </c>
      <c r="V1" t="s">
        <v>93</v>
      </c>
      <c r="W1" t="s">
        <v>94</v>
      </c>
      <c r="X1" t="s">
        <v>95</v>
      </c>
      <c r="Y1" t="s">
        <v>96</v>
      </c>
      <c r="Z1" t="s">
        <v>97</v>
      </c>
      <c r="AA1" t="s">
        <v>98</v>
      </c>
      <c r="AB1" t="s">
        <v>99</v>
      </c>
      <c r="AC1" t="s">
        <v>100</v>
      </c>
      <c r="AD1" t="s">
        <v>101</v>
      </c>
      <c r="AE1" t="s">
        <v>102</v>
      </c>
      <c r="AF1" t="s">
        <v>103</v>
      </c>
      <c r="AG1" t="s">
        <v>104</v>
      </c>
      <c r="AH1" t="s">
        <v>105</v>
      </c>
      <c r="AI1" t="s">
        <v>106</v>
      </c>
      <c r="AJ1" t="s">
        <v>107</v>
      </c>
      <c r="AK1" t="s">
        <v>108</v>
      </c>
      <c r="AL1" t="s">
        <v>109</v>
      </c>
    </row>
    <row r="2" spans="1:38" x14ac:dyDescent="0.25">
      <c r="B2" t="s">
        <v>68</v>
      </c>
      <c r="C2" t="s">
        <v>67</v>
      </c>
      <c r="D2" t="s">
        <v>68</v>
      </c>
      <c r="E2" t="s">
        <v>67</v>
      </c>
      <c r="F2" t="s">
        <v>67</v>
      </c>
      <c r="G2" t="s">
        <v>67</v>
      </c>
      <c r="H2" t="s">
        <v>69</v>
      </c>
      <c r="I2" t="s">
        <v>69</v>
      </c>
      <c r="J2" t="s">
        <v>69</v>
      </c>
      <c r="K2" t="s">
        <v>69</v>
      </c>
      <c r="L2" t="s">
        <v>68</v>
      </c>
      <c r="M2" t="s">
        <v>69</v>
      </c>
      <c r="N2" t="s">
        <v>69</v>
      </c>
      <c r="O2" t="s">
        <v>67</v>
      </c>
      <c r="P2" t="s">
        <v>67</v>
      </c>
      <c r="Q2" t="s">
        <v>69</v>
      </c>
      <c r="R2" t="s">
        <v>67</v>
      </c>
      <c r="S2" t="s">
        <v>67</v>
      </c>
      <c r="T2" t="s">
        <v>68</v>
      </c>
      <c r="U2" t="s">
        <v>68</v>
      </c>
      <c r="V2" t="s">
        <v>68</v>
      </c>
      <c r="W2" t="s">
        <v>67</v>
      </c>
      <c r="X2" t="s">
        <v>67</v>
      </c>
      <c r="Y2" t="s">
        <v>67</v>
      </c>
      <c r="Z2" t="s">
        <v>67</v>
      </c>
      <c r="AA2" t="s">
        <v>67</v>
      </c>
      <c r="AB2" t="s">
        <v>68</v>
      </c>
      <c r="AC2" t="s">
        <v>68</v>
      </c>
      <c r="AD2" t="s">
        <v>67</v>
      </c>
      <c r="AE2" t="s">
        <v>67</v>
      </c>
      <c r="AF2" t="s">
        <v>68</v>
      </c>
      <c r="AG2" t="s">
        <v>70</v>
      </c>
      <c r="AH2" t="s">
        <v>67</v>
      </c>
      <c r="AI2" t="s">
        <v>68</v>
      </c>
      <c r="AJ2" t="s">
        <v>68</v>
      </c>
      <c r="AK2" t="s">
        <v>67</v>
      </c>
      <c r="AL2" t="s">
        <v>67</v>
      </c>
    </row>
    <row r="3" spans="1:38" x14ac:dyDescent="0.25">
      <c r="B3" t="s">
        <v>70</v>
      </c>
      <c r="C3" t="s">
        <v>70</v>
      </c>
      <c r="D3" t="s">
        <v>67</v>
      </c>
      <c r="E3" t="s">
        <v>70</v>
      </c>
      <c r="F3" t="s">
        <v>68</v>
      </c>
      <c r="G3" t="s">
        <v>70</v>
      </c>
      <c r="H3" t="s">
        <v>67</v>
      </c>
      <c r="I3" t="s">
        <v>70</v>
      </c>
      <c r="J3" t="s">
        <v>70</v>
      </c>
      <c r="K3" t="s">
        <v>67</v>
      </c>
      <c r="L3" t="s">
        <v>70</v>
      </c>
      <c r="M3" t="s">
        <v>70</v>
      </c>
      <c r="N3" t="s">
        <v>69</v>
      </c>
      <c r="O3" t="s">
        <v>70</v>
      </c>
      <c r="P3" t="s">
        <v>70</v>
      </c>
      <c r="Q3" t="s">
        <v>67</v>
      </c>
      <c r="R3" t="s">
        <v>70</v>
      </c>
      <c r="S3" t="s">
        <v>70</v>
      </c>
      <c r="T3" t="s">
        <v>70</v>
      </c>
      <c r="U3" t="s">
        <v>70</v>
      </c>
      <c r="V3" t="s">
        <v>67</v>
      </c>
      <c r="W3" t="s">
        <v>70</v>
      </c>
      <c r="X3" t="s">
        <v>70</v>
      </c>
      <c r="Y3" t="s">
        <v>70</v>
      </c>
      <c r="Z3" t="s">
        <v>67</v>
      </c>
      <c r="AA3" t="s">
        <v>68</v>
      </c>
      <c r="AB3" t="s">
        <v>70</v>
      </c>
      <c r="AC3" t="s">
        <v>70</v>
      </c>
      <c r="AD3" t="s">
        <v>67</v>
      </c>
      <c r="AE3" t="s">
        <v>70</v>
      </c>
      <c r="AF3" t="s">
        <v>70</v>
      </c>
      <c r="AG3" t="s">
        <v>67</v>
      </c>
      <c r="AH3" t="s">
        <v>70</v>
      </c>
      <c r="AI3" t="s">
        <v>68</v>
      </c>
      <c r="AJ3" t="s">
        <v>69</v>
      </c>
      <c r="AK3" t="s">
        <v>70</v>
      </c>
      <c r="AL3" t="s">
        <v>70</v>
      </c>
    </row>
    <row r="4" spans="1:38" x14ac:dyDescent="0.25">
      <c r="B4" t="s">
        <v>68</v>
      </c>
      <c r="C4" t="s">
        <v>67</v>
      </c>
      <c r="D4" t="s">
        <v>68</v>
      </c>
      <c r="E4" t="s">
        <v>68</v>
      </c>
      <c r="F4" t="s">
        <v>70</v>
      </c>
      <c r="G4" t="s">
        <v>67</v>
      </c>
      <c r="H4" t="s">
        <v>69</v>
      </c>
      <c r="I4" t="s">
        <v>69</v>
      </c>
      <c r="J4" t="s">
        <v>70</v>
      </c>
      <c r="K4" t="s">
        <v>70</v>
      </c>
      <c r="L4" t="s">
        <v>67</v>
      </c>
      <c r="M4" t="s">
        <v>69</v>
      </c>
      <c r="N4" t="s">
        <v>69</v>
      </c>
      <c r="O4" t="s">
        <v>67</v>
      </c>
      <c r="P4" t="s">
        <v>70</v>
      </c>
      <c r="Q4" t="s">
        <v>70</v>
      </c>
      <c r="R4" t="s">
        <v>70</v>
      </c>
      <c r="S4" t="s">
        <v>67</v>
      </c>
      <c r="T4" t="s">
        <v>67</v>
      </c>
      <c r="U4" t="s">
        <v>67</v>
      </c>
      <c r="V4" t="s">
        <v>68</v>
      </c>
      <c r="W4" t="s">
        <v>67</v>
      </c>
      <c r="X4" t="s">
        <v>67</v>
      </c>
      <c r="Y4" t="s">
        <v>67</v>
      </c>
      <c r="Z4" t="s">
        <v>70</v>
      </c>
      <c r="AA4" t="s">
        <v>68</v>
      </c>
      <c r="AB4" t="s">
        <v>68</v>
      </c>
      <c r="AC4" t="s">
        <v>68</v>
      </c>
      <c r="AD4" t="s">
        <v>67</v>
      </c>
      <c r="AE4" t="s">
        <v>67</v>
      </c>
      <c r="AF4" t="s">
        <v>67</v>
      </c>
      <c r="AG4" t="s">
        <v>67</v>
      </c>
      <c r="AH4" t="s">
        <v>70</v>
      </c>
      <c r="AI4" t="s">
        <v>67</v>
      </c>
      <c r="AJ4" t="s">
        <v>67</v>
      </c>
      <c r="AK4" t="s">
        <v>67</v>
      </c>
      <c r="AL4" t="s">
        <v>70</v>
      </c>
    </row>
    <row r="5" spans="1:38" x14ac:dyDescent="0.25">
      <c r="B5" t="s">
        <v>68</v>
      </c>
      <c r="C5" t="s">
        <v>67</v>
      </c>
      <c r="D5" t="s">
        <v>67</v>
      </c>
      <c r="E5" t="s">
        <v>67</v>
      </c>
      <c r="F5" t="s">
        <v>70</v>
      </c>
      <c r="G5" t="s">
        <v>67</v>
      </c>
      <c r="H5" t="s">
        <v>69</v>
      </c>
      <c r="I5" t="s">
        <v>69</v>
      </c>
      <c r="J5" t="s">
        <v>70</v>
      </c>
      <c r="K5" t="s">
        <v>70</v>
      </c>
      <c r="L5" t="s">
        <v>67</v>
      </c>
      <c r="M5" t="s">
        <v>70</v>
      </c>
      <c r="N5" t="s">
        <v>69</v>
      </c>
      <c r="O5" t="s">
        <v>67</v>
      </c>
      <c r="P5" t="s">
        <v>67</v>
      </c>
      <c r="Q5" t="s">
        <v>69</v>
      </c>
      <c r="R5" t="s">
        <v>67</v>
      </c>
      <c r="S5" t="s">
        <v>67</v>
      </c>
      <c r="T5" t="s">
        <v>67</v>
      </c>
      <c r="U5" t="s">
        <v>67</v>
      </c>
      <c r="V5" t="s">
        <v>67</v>
      </c>
      <c r="W5" t="s">
        <v>70</v>
      </c>
      <c r="X5" t="s">
        <v>67</v>
      </c>
      <c r="Y5" t="s">
        <v>67</v>
      </c>
      <c r="Z5" t="s">
        <v>67</v>
      </c>
      <c r="AA5" t="s">
        <v>67</v>
      </c>
      <c r="AB5" t="s">
        <v>67</v>
      </c>
      <c r="AC5" t="s">
        <v>67</v>
      </c>
      <c r="AD5" t="s">
        <v>67</v>
      </c>
      <c r="AE5" t="s">
        <v>67</v>
      </c>
      <c r="AF5" t="s">
        <v>67</v>
      </c>
      <c r="AG5" t="s">
        <v>67</v>
      </c>
      <c r="AH5" t="s">
        <v>70</v>
      </c>
      <c r="AI5" t="s">
        <v>67</v>
      </c>
      <c r="AJ5" t="s">
        <v>67</v>
      </c>
      <c r="AK5" t="s">
        <v>67</v>
      </c>
      <c r="AL5" t="s">
        <v>70</v>
      </c>
    </row>
    <row r="6" spans="1:38" x14ac:dyDescent="0.25">
      <c r="B6" t="s">
        <v>67</v>
      </c>
      <c r="C6" t="s">
        <v>67</v>
      </c>
      <c r="D6" t="s">
        <v>68</v>
      </c>
      <c r="E6" t="s">
        <v>70</v>
      </c>
      <c r="F6" t="s">
        <v>67</v>
      </c>
      <c r="G6" t="s">
        <v>70</v>
      </c>
      <c r="H6" t="s">
        <v>69</v>
      </c>
      <c r="I6" t="s">
        <v>70</v>
      </c>
      <c r="J6" t="s">
        <v>70</v>
      </c>
      <c r="K6" t="s">
        <v>69</v>
      </c>
      <c r="L6" t="s">
        <v>67</v>
      </c>
      <c r="M6" t="s">
        <v>69</v>
      </c>
      <c r="N6" t="s">
        <v>69</v>
      </c>
      <c r="O6" t="s">
        <v>67</v>
      </c>
      <c r="P6" t="s">
        <v>67</v>
      </c>
      <c r="Q6" t="s">
        <v>70</v>
      </c>
      <c r="R6" t="s">
        <v>70</v>
      </c>
      <c r="S6" t="s">
        <v>70</v>
      </c>
      <c r="T6" t="s">
        <v>70</v>
      </c>
      <c r="U6" t="s">
        <v>70</v>
      </c>
      <c r="V6" t="s">
        <v>71</v>
      </c>
      <c r="W6" t="s">
        <v>70</v>
      </c>
      <c r="X6" t="s">
        <v>70</v>
      </c>
      <c r="Y6" t="s">
        <v>70</v>
      </c>
      <c r="Z6" t="s">
        <v>70</v>
      </c>
      <c r="AA6" t="s">
        <v>68</v>
      </c>
      <c r="AB6" t="s">
        <v>67</v>
      </c>
      <c r="AC6" t="s">
        <v>68</v>
      </c>
      <c r="AD6" t="s">
        <v>67</v>
      </c>
      <c r="AE6" t="s">
        <v>67</v>
      </c>
      <c r="AF6" t="s">
        <v>67</v>
      </c>
      <c r="AG6" t="s">
        <v>70</v>
      </c>
      <c r="AH6" t="s">
        <v>69</v>
      </c>
      <c r="AI6" t="s">
        <v>67</v>
      </c>
      <c r="AJ6" t="s">
        <v>70</v>
      </c>
      <c r="AK6" t="s">
        <v>70</v>
      </c>
      <c r="AL6" t="s">
        <v>70</v>
      </c>
    </row>
    <row r="7" spans="1:38" x14ac:dyDescent="0.25">
      <c r="B7" t="s">
        <v>67</v>
      </c>
      <c r="C7" t="s">
        <v>67</v>
      </c>
      <c r="D7" t="s">
        <v>67</v>
      </c>
      <c r="E7" t="s">
        <v>68</v>
      </c>
      <c r="F7" t="s">
        <v>67</v>
      </c>
      <c r="G7" t="s">
        <v>70</v>
      </c>
      <c r="H7" t="s">
        <v>69</v>
      </c>
      <c r="I7" t="s">
        <v>70</v>
      </c>
      <c r="J7" t="s">
        <v>70</v>
      </c>
      <c r="K7" t="s">
        <v>67</v>
      </c>
      <c r="L7" t="s">
        <v>67</v>
      </c>
      <c r="M7" t="s">
        <v>69</v>
      </c>
      <c r="N7" t="s">
        <v>69</v>
      </c>
      <c r="O7" t="s">
        <v>70</v>
      </c>
      <c r="P7" t="s">
        <v>70</v>
      </c>
      <c r="Q7" t="s">
        <v>70</v>
      </c>
      <c r="R7" t="s">
        <v>70</v>
      </c>
      <c r="S7" t="s">
        <v>70</v>
      </c>
      <c r="T7" t="s">
        <v>70</v>
      </c>
      <c r="U7" t="s">
        <v>67</v>
      </c>
      <c r="V7" t="s">
        <v>67</v>
      </c>
      <c r="W7" t="s">
        <v>67</v>
      </c>
      <c r="X7" t="s">
        <v>67</v>
      </c>
      <c r="Y7" t="s">
        <v>67</v>
      </c>
      <c r="Z7" t="s">
        <v>70</v>
      </c>
      <c r="AA7" t="s">
        <v>67</v>
      </c>
      <c r="AB7" t="s">
        <v>67</v>
      </c>
      <c r="AC7" t="s">
        <v>68</v>
      </c>
      <c r="AD7" t="s">
        <v>67</v>
      </c>
      <c r="AE7" t="s">
        <v>67</v>
      </c>
      <c r="AF7" t="s">
        <v>67</v>
      </c>
      <c r="AG7" t="s">
        <v>70</v>
      </c>
      <c r="AH7" t="s">
        <v>69</v>
      </c>
      <c r="AI7" t="s">
        <v>67</v>
      </c>
      <c r="AJ7" t="s">
        <v>67</v>
      </c>
      <c r="AK7" t="s">
        <v>70</v>
      </c>
      <c r="AL7" t="s">
        <v>70</v>
      </c>
    </row>
    <row r="8" spans="1:38" x14ac:dyDescent="0.25">
      <c r="B8" t="s">
        <v>70</v>
      </c>
      <c r="C8" t="s">
        <v>71</v>
      </c>
      <c r="D8" t="s">
        <v>67</v>
      </c>
      <c r="E8" t="s">
        <v>68</v>
      </c>
      <c r="F8" t="s">
        <v>67</v>
      </c>
      <c r="G8" t="s">
        <v>70</v>
      </c>
      <c r="H8" t="s">
        <v>71</v>
      </c>
      <c r="I8" t="s">
        <v>71</v>
      </c>
      <c r="J8" t="s">
        <v>69</v>
      </c>
      <c r="K8" t="s">
        <v>71</v>
      </c>
      <c r="L8" t="s">
        <v>67</v>
      </c>
      <c r="M8" t="s">
        <v>71</v>
      </c>
      <c r="N8" t="s">
        <v>71</v>
      </c>
      <c r="O8" t="s">
        <v>68</v>
      </c>
      <c r="P8" t="s">
        <v>70</v>
      </c>
      <c r="Q8" t="s">
        <v>71</v>
      </c>
      <c r="R8" t="s">
        <v>67</v>
      </c>
      <c r="S8" t="s">
        <v>67</v>
      </c>
      <c r="T8" t="s">
        <v>67</v>
      </c>
      <c r="U8" t="s">
        <v>67</v>
      </c>
      <c r="V8" t="s">
        <v>67</v>
      </c>
      <c r="W8" t="s">
        <v>67</v>
      </c>
      <c r="X8" t="s">
        <v>67</v>
      </c>
      <c r="Y8" t="s">
        <v>69</v>
      </c>
      <c r="Z8" t="s">
        <v>67</v>
      </c>
      <c r="AA8" t="s">
        <v>67</v>
      </c>
      <c r="AB8" t="s">
        <v>67</v>
      </c>
      <c r="AC8" t="s">
        <v>68</v>
      </c>
      <c r="AD8" t="s">
        <v>67</v>
      </c>
      <c r="AE8" t="s">
        <v>67</v>
      </c>
      <c r="AF8" t="s">
        <v>67</v>
      </c>
      <c r="AG8" t="s">
        <v>67</v>
      </c>
      <c r="AH8" t="s">
        <v>70</v>
      </c>
      <c r="AI8" t="s">
        <v>67</v>
      </c>
      <c r="AJ8" t="s">
        <v>70</v>
      </c>
      <c r="AK8" t="s">
        <v>71</v>
      </c>
      <c r="AL8" t="s">
        <v>67</v>
      </c>
    </row>
    <row r="9" spans="1:38" x14ac:dyDescent="0.25">
      <c r="B9" t="s">
        <v>68</v>
      </c>
      <c r="C9" t="s">
        <v>68</v>
      </c>
      <c r="D9" t="s">
        <v>68</v>
      </c>
      <c r="E9" t="s">
        <v>67</v>
      </c>
      <c r="F9" t="s">
        <v>70</v>
      </c>
      <c r="G9" t="s">
        <v>67</v>
      </c>
      <c r="H9" t="s">
        <v>69</v>
      </c>
      <c r="I9" t="s">
        <v>69</v>
      </c>
      <c r="J9" t="s">
        <v>69</v>
      </c>
      <c r="K9" t="s">
        <v>70</v>
      </c>
      <c r="L9" t="s">
        <v>68</v>
      </c>
      <c r="M9" t="s">
        <v>69</v>
      </c>
      <c r="N9" t="s">
        <v>69</v>
      </c>
      <c r="O9" t="s">
        <v>68</v>
      </c>
      <c r="P9" t="s">
        <v>67</v>
      </c>
      <c r="Q9" t="s">
        <v>69</v>
      </c>
      <c r="R9" t="s">
        <v>68</v>
      </c>
      <c r="S9" t="s">
        <v>68</v>
      </c>
      <c r="T9" t="s">
        <v>67</v>
      </c>
      <c r="U9" t="s">
        <v>68</v>
      </c>
      <c r="V9" t="s">
        <v>68</v>
      </c>
      <c r="W9" t="s">
        <v>67</v>
      </c>
      <c r="X9" t="s">
        <v>67</v>
      </c>
      <c r="Y9" t="s">
        <v>67</v>
      </c>
      <c r="Z9" t="s">
        <v>67</v>
      </c>
      <c r="AA9" t="s">
        <v>68</v>
      </c>
      <c r="AB9" t="s">
        <v>68</v>
      </c>
      <c r="AC9" t="s">
        <v>68</v>
      </c>
      <c r="AD9" t="s">
        <v>68</v>
      </c>
      <c r="AE9" t="s">
        <v>67</v>
      </c>
      <c r="AF9" t="s">
        <v>67</v>
      </c>
      <c r="AG9" t="s">
        <v>67</v>
      </c>
      <c r="AH9" t="s">
        <v>70</v>
      </c>
      <c r="AI9" t="s">
        <v>67</v>
      </c>
      <c r="AJ9" t="s">
        <v>67</v>
      </c>
      <c r="AK9" t="s">
        <v>67</v>
      </c>
      <c r="AL9" t="s">
        <v>68</v>
      </c>
    </row>
    <row r="10" spans="1:38" x14ac:dyDescent="0.25">
      <c r="B10" t="s">
        <v>68</v>
      </c>
      <c r="C10" t="s">
        <v>68</v>
      </c>
      <c r="D10" t="s">
        <v>70</v>
      </c>
      <c r="E10" t="s">
        <v>70</v>
      </c>
      <c r="F10" t="s">
        <v>67</v>
      </c>
      <c r="G10" t="s">
        <v>69</v>
      </c>
      <c r="H10" t="s">
        <v>69</v>
      </c>
      <c r="I10" t="s">
        <v>69</v>
      </c>
      <c r="J10" t="s">
        <v>69</v>
      </c>
      <c r="K10" t="s">
        <v>69</v>
      </c>
      <c r="L10" t="s">
        <v>68</v>
      </c>
      <c r="M10" t="s">
        <v>69</v>
      </c>
      <c r="N10" t="s">
        <v>69</v>
      </c>
      <c r="O10" t="s">
        <v>69</v>
      </c>
      <c r="P10" t="s">
        <v>70</v>
      </c>
      <c r="Q10" t="s">
        <v>70</v>
      </c>
      <c r="R10" t="s">
        <v>70</v>
      </c>
      <c r="S10" t="s">
        <v>67</v>
      </c>
      <c r="T10" t="s">
        <v>68</v>
      </c>
      <c r="U10" t="s">
        <v>70</v>
      </c>
      <c r="V10" t="s">
        <v>67</v>
      </c>
      <c r="W10" t="s">
        <v>70</v>
      </c>
      <c r="X10" t="s">
        <v>70</v>
      </c>
      <c r="Y10" t="s">
        <v>70</v>
      </c>
      <c r="Z10" t="s">
        <v>69</v>
      </c>
      <c r="AA10" t="s">
        <v>68</v>
      </c>
      <c r="AB10" t="s">
        <v>68</v>
      </c>
      <c r="AC10" t="s">
        <v>68</v>
      </c>
      <c r="AD10" t="s">
        <v>68</v>
      </c>
      <c r="AE10" t="s">
        <v>70</v>
      </c>
      <c r="AF10" t="s">
        <v>70</v>
      </c>
      <c r="AG10" t="s">
        <v>67</v>
      </c>
      <c r="AH10" t="s">
        <v>69</v>
      </c>
      <c r="AI10" t="s">
        <v>68</v>
      </c>
      <c r="AJ10" t="s">
        <v>70</v>
      </c>
      <c r="AK10" t="s">
        <v>70</v>
      </c>
      <c r="AL10" t="s">
        <v>70</v>
      </c>
    </row>
    <row r="11" spans="1:38" x14ac:dyDescent="0.25">
      <c r="A11" t="s">
        <v>72</v>
      </c>
      <c r="B11">
        <f t="shared" ref="B11:AL11" si="0">COUNTIF(B1:B10,$A$11)</f>
        <v>5</v>
      </c>
      <c r="C11">
        <f t="shared" si="0"/>
        <v>2</v>
      </c>
      <c r="D11">
        <f t="shared" si="0"/>
        <v>4</v>
      </c>
      <c r="E11">
        <f t="shared" si="0"/>
        <v>3</v>
      </c>
      <c r="F11">
        <f t="shared" si="0"/>
        <v>1</v>
      </c>
      <c r="G11">
        <f t="shared" si="0"/>
        <v>0</v>
      </c>
      <c r="H11">
        <f t="shared" si="0"/>
        <v>0</v>
      </c>
      <c r="I11">
        <f t="shared" si="0"/>
        <v>0</v>
      </c>
      <c r="J11">
        <f t="shared" si="0"/>
        <v>0</v>
      </c>
      <c r="K11">
        <f t="shared" si="0"/>
        <v>0</v>
      </c>
      <c r="L11">
        <f t="shared" si="0"/>
        <v>3</v>
      </c>
      <c r="M11">
        <f t="shared" si="0"/>
        <v>0</v>
      </c>
      <c r="N11">
        <f t="shared" si="0"/>
        <v>0</v>
      </c>
      <c r="O11">
        <f t="shared" si="0"/>
        <v>2</v>
      </c>
      <c r="P11">
        <f t="shared" si="0"/>
        <v>0</v>
      </c>
      <c r="Q11">
        <f t="shared" si="0"/>
        <v>0</v>
      </c>
      <c r="R11">
        <f t="shared" si="0"/>
        <v>1</v>
      </c>
      <c r="S11">
        <f t="shared" si="0"/>
        <v>1</v>
      </c>
      <c r="T11">
        <f t="shared" si="0"/>
        <v>2</v>
      </c>
      <c r="U11">
        <f t="shared" si="0"/>
        <v>2</v>
      </c>
      <c r="V11">
        <f t="shared" si="0"/>
        <v>3</v>
      </c>
      <c r="W11">
        <f t="shared" si="0"/>
        <v>0</v>
      </c>
      <c r="X11">
        <f t="shared" si="0"/>
        <v>0</v>
      </c>
      <c r="Y11">
        <f t="shared" si="0"/>
        <v>0</v>
      </c>
      <c r="Z11">
        <f t="shared" si="0"/>
        <v>0</v>
      </c>
      <c r="AA11">
        <f t="shared" si="0"/>
        <v>5</v>
      </c>
      <c r="AB11">
        <f t="shared" si="0"/>
        <v>4</v>
      </c>
      <c r="AC11">
        <f t="shared" si="0"/>
        <v>7</v>
      </c>
      <c r="AD11">
        <f t="shared" si="0"/>
        <v>2</v>
      </c>
      <c r="AE11">
        <f t="shared" si="0"/>
        <v>0</v>
      </c>
      <c r="AF11">
        <f t="shared" si="0"/>
        <v>1</v>
      </c>
      <c r="AG11">
        <f t="shared" si="0"/>
        <v>0</v>
      </c>
      <c r="AH11">
        <f t="shared" si="0"/>
        <v>0</v>
      </c>
      <c r="AI11">
        <f t="shared" si="0"/>
        <v>3</v>
      </c>
      <c r="AJ11">
        <f t="shared" si="0"/>
        <v>1</v>
      </c>
      <c r="AK11">
        <f t="shared" si="0"/>
        <v>0</v>
      </c>
      <c r="AL11">
        <f t="shared" si="0"/>
        <v>1</v>
      </c>
    </row>
    <row r="12" spans="1:38" x14ac:dyDescent="0.25">
      <c r="A12" t="s">
        <v>67</v>
      </c>
      <c r="B12">
        <f t="shared" ref="B12:AL12" si="1">COUNTIF(B1:B10,$A$12)</f>
        <v>2</v>
      </c>
      <c r="C12">
        <f t="shared" si="1"/>
        <v>5</v>
      </c>
      <c r="D12">
        <f t="shared" si="1"/>
        <v>4</v>
      </c>
      <c r="E12">
        <f t="shared" si="1"/>
        <v>3</v>
      </c>
      <c r="F12">
        <f t="shared" si="1"/>
        <v>5</v>
      </c>
      <c r="G12">
        <f t="shared" si="1"/>
        <v>4</v>
      </c>
      <c r="H12">
        <f t="shared" si="1"/>
        <v>1</v>
      </c>
      <c r="I12">
        <f t="shared" si="1"/>
        <v>0</v>
      </c>
      <c r="J12">
        <f t="shared" si="1"/>
        <v>0</v>
      </c>
      <c r="K12">
        <f t="shared" si="1"/>
        <v>2</v>
      </c>
      <c r="L12">
        <f t="shared" si="1"/>
        <v>5</v>
      </c>
      <c r="M12">
        <f t="shared" si="1"/>
        <v>0</v>
      </c>
      <c r="N12">
        <f t="shared" si="1"/>
        <v>0</v>
      </c>
      <c r="O12">
        <f t="shared" si="1"/>
        <v>4</v>
      </c>
      <c r="P12">
        <f t="shared" si="1"/>
        <v>4</v>
      </c>
      <c r="Q12">
        <f t="shared" si="1"/>
        <v>1</v>
      </c>
      <c r="R12">
        <f t="shared" si="1"/>
        <v>3</v>
      </c>
      <c r="S12">
        <f t="shared" si="1"/>
        <v>5</v>
      </c>
      <c r="T12">
        <f t="shared" si="1"/>
        <v>4</v>
      </c>
      <c r="U12">
        <f t="shared" si="1"/>
        <v>4</v>
      </c>
      <c r="V12">
        <f t="shared" si="1"/>
        <v>5</v>
      </c>
      <c r="W12">
        <f t="shared" si="1"/>
        <v>5</v>
      </c>
      <c r="X12">
        <f t="shared" si="1"/>
        <v>6</v>
      </c>
      <c r="Y12">
        <f t="shared" si="1"/>
        <v>5</v>
      </c>
      <c r="Z12">
        <f t="shared" si="1"/>
        <v>5</v>
      </c>
      <c r="AA12">
        <f t="shared" si="1"/>
        <v>4</v>
      </c>
      <c r="AB12">
        <f t="shared" si="1"/>
        <v>4</v>
      </c>
      <c r="AC12">
        <f t="shared" si="1"/>
        <v>1</v>
      </c>
      <c r="AD12">
        <f t="shared" si="1"/>
        <v>7</v>
      </c>
      <c r="AE12">
        <f t="shared" si="1"/>
        <v>7</v>
      </c>
      <c r="AF12">
        <f t="shared" si="1"/>
        <v>6</v>
      </c>
      <c r="AG12">
        <f t="shared" si="1"/>
        <v>6</v>
      </c>
      <c r="AH12">
        <f t="shared" si="1"/>
        <v>1</v>
      </c>
      <c r="AI12">
        <f t="shared" si="1"/>
        <v>6</v>
      </c>
      <c r="AJ12">
        <f t="shared" si="1"/>
        <v>4</v>
      </c>
      <c r="AK12">
        <f t="shared" si="1"/>
        <v>4</v>
      </c>
      <c r="AL12">
        <f t="shared" si="1"/>
        <v>2</v>
      </c>
    </row>
    <row r="13" spans="1:38" x14ac:dyDescent="0.25">
      <c r="A13" t="s">
        <v>70</v>
      </c>
      <c r="B13">
        <f t="shared" ref="B13:AL13" si="2">COUNTIF(B1:B10,$A$13)</f>
        <v>2</v>
      </c>
      <c r="C13">
        <f t="shared" si="2"/>
        <v>1</v>
      </c>
      <c r="D13">
        <f t="shared" si="2"/>
        <v>1</v>
      </c>
      <c r="E13">
        <f t="shared" si="2"/>
        <v>3</v>
      </c>
      <c r="F13">
        <f t="shared" si="2"/>
        <v>3</v>
      </c>
      <c r="G13">
        <f t="shared" si="2"/>
        <v>4</v>
      </c>
      <c r="H13">
        <f t="shared" si="2"/>
        <v>0</v>
      </c>
      <c r="I13">
        <f t="shared" si="2"/>
        <v>3</v>
      </c>
      <c r="J13">
        <f t="shared" si="2"/>
        <v>5</v>
      </c>
      <c r="K13">
        <f t="shared" si="2"/>
        <v>3</v>
      </c>
      <c r="L13">
        <f t="shared" si="2"/>
        <v>1</v>
      </c>
      <c r="M13">
        <f t="shared" si="2"/>
        <v>2</v>
      </c>
      <c r="N13">
        <f t="shared" si="2"/>
        <v>0</v>
      </c>
      <c r="O13">
        <f t="shared" si="2"/>
        <v>2</v>
      </c>
      <c r="P13">
        <f t="shared" si="2"/>
        <v>5</v>
      </c>
      <c r="Q13">
        <f t="shared" si="2"/>
        <v>4</v>
      </c>
      <c r="R13">
        <f t="shared" si="2"/>
        <v>5</v>
      </c>
      <c r="S13">
        <f t="shared" si="2"/>
        <v>3</v>
      </c>
      <c r="T13">
        <f t="shared" si="2"/>
        <v>3</v>
      </c>
      <c r="U13">
        <f t="shared" si="2"/>
        <v>3</v>
      </c>
      <c r="V13">
        <f t="shared" si="2"/>
        <v>0</v>
      </c>
      <c r="W13">
        <f t="shared" si="2"/>
        <v>4</v>
      </c>
      <c r="X13">
        <f t="shared" si="2"/>
        <v>3</v>
      </c>
      <c r="Y13">
        <f t="shared" si="2"/>
        <v>3</v>
      </c>
      <c r="Z13">
        <f t="shared" si="2"/>
        <v>3</v>
      </c>
      <c r="AA13">
        <f t="shared" si="2"/>
        <v>0</v>
      </c>
      <c r="AB13">
        <f t="shared" si="2"/>
        <v>1</v>
      </c>
      <c r="AC13">
        <f t="shared" si="2"/>
        <v>1</v>
      </c>
      <c r="AD13">
        <f t="shared" si="2"/>
        <v>0</v>
      </c>
      <c r="AE13">
        <f t="shared" si="2"/>
        <v>2</v>
      </c>
      <c r="AF13">
        <f t="shared" si="2"/>
        <v>2</v>
      </c>
      <c r="AG13">
        <f t="shared" si="2"/>
        <v>3</v>
      </c>
      <c r="AH13">
        <f t="shared" si="2"/>
        <v>5</v>
      </c>
      <c r="AI13">
        <f t="shared" si="2"/>
        <v>0</v>
      </c>
      <c r="AJ13">
        <f t="shared" si="2"/>
        <v>3</v>
      </c>
      <c r="AK13">
        <f t="shared" si="2"/>
        <v>4</v>
      </c>
      <c r="AL13">
        <f t="shared" si="2"/>
        <v>6</v>
      </c>
    </row>
    <row r="14" spans="1:38" x14ac:dyDescent="0.25">
      <c r="A14" t="s">
        <v>69</v>
      </c>
      <c r="B14">
        <f t="shared" ref="B14:AL14" si="3">COUNTIF(B1:B10,$A$14)</f>
        <v>0</v>
      </c>
      <c r="C14">
        <f t="shared" si="3"/>
        <v>0</v>
      </c>
      <c r="D14">
        <f t="shared" si="3"/>
        <v>0</v>
      </c>
      <c r="E14">
        <f t="shared" si="3"/>
        <v>0</v>
      </c>
      <c r="F14">
        <f t="shared" si="3"/>
        <v>0</v>
      </c>
      <c r="G14">
        <f t="shared" si="3"/>
        <v>1</v>
      </c>
      <c r="H14">
        <f t="shared" si="3"/>
        <v>7</v>
      </c>
      <c r="I14">
        <f t="shared" si="3"/>
        <v>5</v>
      </c>
      <c r="J14">
        <f t="shared" si="3"/>
        <v>4</v>
      </c>
      <c r="K14">
        <f t="shared" si="3"/>
        <v>3</v>
      </c>
      <c r="L14">
        <f t="shared" si="3"/>
        <v>0</v>
      </c>
      <c r="M14">
        <f t="shared" si="3"/>
        <v>6</v>
      </c>
      <c r="N14">
        <f t="shared" si="3"/>
        <v>8</v>
      </c>
      <c r="O14">
        <f t="shared" si="3"/>
        <v>1</v>
      </c>
      <c r="P14">
        <f t="shared" si="3"/>
        <v>0</v>
      </c>
      <c r="Q14">
        <f t="shared" si="3"/>
        <v>3</v>
      </c>
      <c r="R14">
        <f t="shared" si="3"/>
        <v>0</v>
      </c>
      <c r="S14">
        <f t="shared" si="3"/>
        <v>0</v>
      </c>
      <c r="T14">
        <f t="shared" si="3"/>
        <v>0</v>
      </c>
      <c r="U14">
        <f t="shared" si="3"/>
        <v>0</v>
      </c>
      <c r="V14">
        <f t="shared" si="3"/>
        <v>0</v>
      </c>
      <c r="W14">
        <f t="shared" si="3"/>
        <v>0</v>
      </c>
      <c r="X14">
        <f t="shared" si="3"/>
        <v>0</v>
      </c>
      <c r="Y14">
        <f t="shared" si="3"/>
        <v>1</v>
      </c>
      <c r="Z14">
        <f t="shared" si="3"/>
        <v>1</v>
      </c>
      <c r="AA14">
        <f t="shared" si="3"/>
        <v>0</v>
      </c>
      <c r="AB14">
        <f t="shared" si="3"/>
        <v>0</v>
      </c>
      <c r="AC14">
        <f t="shared" si="3"/>
        <v>0</v>
      </c>
      <c r="AD14">
        <f t="shared" si="3"/>
        <v>0</v>
      </c>
      <c r="AE14">
        <f t="shared" si="3"/>
        <v>0</v>
      </c>
      <c r="AF14">
        <f t="shared" si="3"/>
        <v>0</v>
      </c>
      <c r="AG14">
        <f t="shared" si="3"/>
        <v>0</v>
      </c>
      <c r="AH14">
        <f t="shared" si="3"/>
        <v>3</v>
      </c>
      <c r="AI14">
        <f t="shared" si="3"/>
        <v>0</v>
      </c>
      <c r="AJ14">
        <f t="shared" si="3"/>
        <v>1</v>
      </c>
      <c r="AK14">
        <f t="shared" si="3"/>
        <v>0</v>
      </c>
      <c r="AL14">
        <f t="shared" si="3"/>
        <v>0</v>
      </c>
    </row>
    <row r="15" spans="1:38" x14ac:dyDescent="0.25">
      <c r="A15" t="s">
        <v>71</v>
      </c>
      <c r="B15">
        <f t="shared" ref="B15:AL15" si="4">COUNTIF(B1:B10,$A$15)</f>
        <v>0</v>
      </c>
      <c r="C15">
        <f t="shared" si="4"/>
        <v>1</v>
      </c>
      <c r="D15">
        <f t="shared" si="4"/>
        <v>0</v>
      </c>
      <c r="E15">
        <f t="shared" si="4"/>
        <v>0</v>
      </c>
      <c r="F15">
        <f t="shared" si="4"/>
        <v>0</v>
      </c>
      <c r="G15">
        <f t="shared" si="4"/>
        <v>0</v>
      </c>
      <c r="H15">
        <f t="shared" si="4"/>
        <v>1</v>
      </c>
      <c r="I15">
        <f t="shared" si="4"/>
        <v>1</v>
      </c>
      <c r="J15">
        <f t="shared" si="4"/>
        <v>0</v>
      </c>
      <c r="K15">
        <f t="shared" si="4"/>
        <v>1</v>
      </c>
      <c r="L15">
        <f t="shared" si="4"/>
        <v>0</v>
      </c>
      <c r="M15">
        <f t="shared" si="4"/>
        <v>1</v>
      </c>
      <c r="N15">
        <f t="shared" si="4"/>
        <v>1</v>
      </c>
      <c r="O15">
        <f t="shared" si="4"/>
        <v>0</v>
      </c>
      <c r="P15">
        <f t="shared" si="4"/>
        <v>0</v>
      </c>
      <c r="Q15">
        <f t="shared" si="4"/>
        <v>1</v>
      </c>
      <c r="R15">
        <f t="shared" si="4"/>
        <v>0</v>
      </c>
      <c r="S15">
        <f t="shared" si="4"/>
        <v>0</v>
      </c>
      <c r="T15">
        <f t="shared" si="4"/>
        <v>0</v>
      </c>
      <c r="U15">
        <f t="shared" si="4"/>
        <v>0</v>
      </c>
      <c r="V15">
        <f t="shared" si="4"/>
        <v>1</v>
      </c>
      <c r="W15">
        <f t="shared" si="4"/>
        <v>0</v>
      </c>
      <c r="X15">
        <f t="shared" si="4"/>
        <v>0</v>
      </c>
      <c r="Y15">
        <f t="shared" si="4"/>
        <v>0</v>
      </c>
      <c r="Z15">
        <f t="shared" si="4"/>
        <v>0</v>
      </c>
      <c r="AA15">
        <f t="shared" si="4"/>
        <v>0</v>
      </c>
      <c r="AB15">
        <f t="shared" si="4"/>
        <v>0</v>
      </c>
      <c r="AC15">
        <f t="shared" si="4"/>
        <v>0</v>
      </c>
      <c r="AD15">
        <f t="shared" si="4"/>
        <v>0</v>
      </c>
      <c r="AE15">
        <f t="shared" si="4"/>
        <v>0</v>
      </c>
      <c r="AF15">
        <f t="shared" si="4"/>
        <v>0</v>
      </c>
      <c r="AG15">
        <f t="shared" si="4"/>
        <v>0</v>
      </c>
      <c r="AH15">
        <f t="shared" si="4"/>
        <v>0</v>
      </c>
      <c r="AI15">
        <f t="shared" si="4"/>
        <v>0</v>
      </c>
      <c r="AJ15">
        <f t="shared" si="4"/>
        <v>0</v>
      </c>
      <c r="AK15">
        <f t="shared" si="4"/>
        <v>1</v>
      </c>
      <c r="AL15">
        <f t="shared" si="4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C7959-077E-4F38-A713-27948EC3603D}">
  <dimension ref="A1:J25"/>
  <sheetViews>
    <sheetView tabSelected="1" workbookViewId="0">
      <selection sqref="A1:G1"/>
    </sheetView>
  </sheetViews>
  <sheetFormatPr defaultRowHeight="15" x14ac:dyDescent="0.25"/>
  <cols>
    <col min="1" max="1" width="8.7109375" style="2"/>
    <col min="2" max="2" width="18.85546875" style="1" customWidth="1"/>
    <col min="3" max="6" width="8.7109375" style="2"/>
    <col min="9" max="9" width="8.7109375" style="3"/>
  </cols>
  <sheetData>
    <row r="1" spans="1:10" ht="28.5" x14ac:dyDescent="0.25">
      <c r="A1" s="5" t="s">
        <v>133</v>
      </c>
      <c r="B1" s="5"/>
      <c r="C1" s="5"/>
      <c r="D1" s="5"/>
      <c r="E1" s="5"/>
      <c r="F1" s="5"/>
      <c r="G1" s="5"/>
    </row>
    <row r="2" spans="1:10" x14ac:dyDescent="0.25">
      <c r="C2" s="2" t="s">
        <v>1</v>
      </c>
      <c r="D2" s="2" t="s">
        <v>2</v>
      </c>
      <c r="E2" s="2" t="s">
        <v>3</v>
      </c>
      <c r="F2" s="2" t="s">
        <v>4</v>
      </c>
      <c r="G2" s="2" t="s">
        <v>25</v>
      </c>
      <c r="I2" s="4"/>
    </row>
    <row r="3" spans="1:10" ht="30" x14ac:dyDescent="0.25">
      <c r="A3" s="2">
        <v>1</v>
      </c>
      <c r="B3" s="1" t="s">
        <v>5</v>
      </c>
      <c r="C3" s="2">
        <v>17</v>
      </c>
      <c r="D3" s="2">
        <v>10</v>
      </c>
      <c r="E3" s="2">
        <v>0</v>
      </c>
      <c r="F3" s="2">
        <v>0</v>
      </c>
      <c r="G3">
        <f>SUM(C3:F3)</f>
        <v>27</v>
      </c>
      <c r="I3" s="3">
        <f>(C3+D3)/G3</f>
        <v>1</v>
      </c>
      <c r="J3" t="s">
        <v>26</v>
      </c>
    </row>
    <row r="4" spans="1:10" ht="30" x14ac:dyDescent="0.25">
      <c r="A4" s="2">
        <v>2</v>
      </c>
      <c r="B4" s="1" t="s">
        <v>6</v>
      </c>
      <c r="C4" s="2">
        <v>20</v>
      </c>
      <c r="D4" s="2">
        <v>5</v>
      </c>
      <c r="E4" s="2">
        <v>2</v>
      </c>
      <c r="F4" s="2">
        <v>0</v>
      </c>
      <c r="G4">
        <f t="shared" ref="G4:G22" si="0">SUM(C4:F4)</f>
        <v>27</v>
      </c>
      <c r="I4" s="3">
        <f>(C4+D4)/G4</f>
        <v>0.92592592592592593</v>
      </c>
      <c r="J4" t="s">
        <v>26</v>
      </c>
    </row>
    <row r="5" spans="1:10" ht="30" x14ac:dyDescent="0.25">
      <c r="A5" s="2">
        <v>3</v>
      </c>
      <c r="B5" s="1" t="s">
        <v>7</v>
      </c>
      <c r="C5" s="2">
        <v>2</v>
      </c>
      <c r="D5" s="2">
        <v>3</v>
      </c>
      <c r="E5" s="2">
        <v>22</v>
      </c>
      <c r="F5" s="2">
        <v>0</v>
      </c>
      <c r="G5">
        <f t="shared" si="0"/>
        <v>27</v>
      </c>
      <c r="I5" s="3">
        <f>(E5+D5)/G5</f>
        <v>0.92592592592592593</v>
      </c>
      <c r="J5" t="s">
        <v>27</v>
      </c>
    </row>
    <row r="6" spans="1:10" ht="30" x14ac:dyDescent="0.25">
      <c r="A6" s="2">
        <v>4</v>
      </c>
      <c r="B6" s="1" t="s">
        <v>8</v>
      </c>
      <c r="C6" s="2">
        <v>21</v>
      </c>
      <c r="D6" s="2">
        <v>4</v>
      </c>
      <c r="E6" s="2">
        <v>2</v>
      </c>
      <c r="F6" s="2">
        <v>0</v>
      </c>
      <c r="G6">
        <f t="shared" si="0"/>
        <v>27</v>
      </c>
      <c r="I6" s="3">
        <f>(C6+D6)/G6</f>
        <v>0.92592592592592593</v>
      </c>
      <c r="J6" t="s">
        <v>26</v>
      </c>
    </row>
    <row r="7" spans="1:10" ht="30" x14ac:dyDescent="0.25">
      <c r="A7" s="2">
        <v>5</v>
      </c>
      <c r="B7" s="1" t="s">
        <v>9</v>
      </c>
      <c r="C7" s="2">
        <v>21</v>
      </c>
      <c r="D7" s="2">
        <v>4</v>
      </c>
      <c r="E7" s="2">
        <v>2</v>
      </c>
      <c r="F7" s="2">
        <v>0</v>
      </c>
      <c r="G7">
        <f t="shared" si="0"/>
        <v>27</v>
      </c>
      <c r="I7" s="3">
        <f>(C7+D7)/G7</f>
        <v>0.92592592592592593</v>
      </c>
      <c r="J7" t="s">
        <v>26</v>
      </c>
    </row>
    <row r="8" spans="1:10" ht="45" x14ac:dyDescent="0.25">
      <c r="A8" s="2">
        <v>6</v>
      </c>
      <c r="B8" s="1" t="s">
        <v>11</v>
      </c>
      <c r="C8" s="2">
        <v>1</v>
      </c>
      <c r="D8" s="2">
        <v>10</v>
      </c>
      <c r="E8" s="2">
        <v>16</v>
      </c>
      <c r="F8" s="2">
        <v>0</v>
      </c>
      <c r="G8">
        <f t="shared" si="0"/>
        <v>27</v>
      </c>
      <c r="I8" s="3">
        <f>(E8+D8)/G8</f>
        <v>0.96296296296296291</v>
      </c>
      <c r="J8" t="s">
        <v>28</v>
      </c>
    </row>
    <row r="9" spans="1:10" ht="45" x14ac:dyDescent="0.25">
      <c r="A9" s="2">
        <v>7</v>
      </c>
      <c r="B9" s="1" t="s">
        <v>10</v>
      </c>
      <c r="C9" s="2">
        <v>0</v>
      </c>
      <c r="D9" s="2">
        <v>5</v>
      </c>
      <c r="E9" s="2">
        <v>22</v>
      </c>
      <c r="F9" s="2">
        <v>0</v>
      </c>
      <c r="G9">
        <f t="shared" si="0"/>
        <v>27</v>
      </c>
      <c r="I9" s="3">
        <f>(E9+D9)/G9</f>
        <v>1</v>
      </c>
      <c r="J9" t="s">
        <v>28</v>
      </c>
    </row>
    <row r="10" spans="1:10" ht="30" x14ac:dyDescent="0.25">
      <c r="A10" s="2">
        <v>8</v>
      </c>
      <c r="B10" s="1" t="s">
        <v>12</v>
      </c>
      <c r="C10" s="2">
        <v>10</v>
      </c>
      <c r="D10" s="2">
        <v>15</v>
      </c>
      <c r="E10" s="2">
        <v>0</v>
      </c>
      <c r="F10" s="2">
        <v>2</v>
      </c>
      <c r="G10">
        <f t="shared" si="0"/>
        <v>27</v>
      </c>
      <c r="I10" s="3">
        <f>(C10+D10)/G10</f>
        <v>0.92592592592592593</v>
      </c>
      <c r="J10" t="s">
        <v>26</v>
      </c>
    </row>
    <row r="11" spans="1:10" ht="30" x14ac:dyDescent="0.25">
      <c r="A11" s="2">
        <v>9</v>
      </c>
      <c r="B11" s="1" t="s">
        <v>13</v>
      </c>
      <c r="C11" s="2">
        <v>18</v>
      </c>
      <c r="D11" s="2">
        <v>7</v>
      </c>
      <c r="E11" s="2">
        <v>2</v>
      </c>
      <c r="F11" s="2">
        <v>0</v>
      </c>
      <c r="G11">
        <f t="shared" si="0"/>
        <v>27</v>
      </c>
      <c r="I11" s="3">
        <f>(C11+D11)/G11</f>
        <v>0.92592592592592593</v>
      </c>
      <c r="J11" t="s">
        <v>26</v>
      </c>
    </row>
    <row r="12" spans="1:10" ht="45" x14ac:dyDescent="0.25">
      <c r="A12" s="2">
        <v>10</v>
      </c>
      <c r="B12" s="1" t="s">
        <v>14</v>
      </c>
      <c r="C12" s="2">
        <v>19</v>
      </c>
      <c r="D12" s="2">
        <v>5</v>
      </c>
      <c r="E12" s="2">
        <v>1</v>
      </c>
      <c r="F12" s="2">
        <v>2</v>
      </c>
      <c r="G12">
        <f t="shared" si="0"/>
        <v>27</v>
      </c>
      <c r="I12" s="3">
        <f>(C12+D12)/G12</f>
        <v>0.88888888888888884</v>
      </c>
      <c r="J12" t="s">
        <v>26</v>
      </c>
    </row>
    <row r="13" spans="1:10" ht="45" x14ac:dyDescent="0.25">
      <c r="A13" s="2">
        <v>11</v>
      </c>
      <c r="B13" s="1" t="s">
        <v>15</v>
      </c>
      <c r="C13" s="2">
        <v>15</v>
      </c>
      <c r="D13" s="2">
        <v>8</v>
      </c>
      <c r="E13" s="2">
        <v>3</v>
      </c>
      <c r="F13" s="2">
        <v>1</v>
      </c>
      <c r="G13">
        <f t="shared" si="0"/>
        <v>27</v>
      </c>
      <c r="I13" s="3">
        <f>(C13+D13)/G13</f>
        <v>0.85185185185185186</v>
      </c>
      <c r="J13" t="s">
        <v>26</v>
      </c>
    </row>
    <row r="14" spans="1:10" ht="30" x14ac:dyDescent="0.25">
      <c r="A14" s="2">
        <v>12</v>
      </c>
      <c r="B14" s="1" t="s">
        <v>16</v>
      </c>
      <c r="C14" s="2">
        <v>21</v>
      </c>
      <c r="D14" s="2">
        <v>5</v>
      </c>
      <c r="E14" s="2">
        <v>1</v>
      </c>
      <c r="F14" s="2">
        <v>0</v>
      </c>
      <c r="G14">
        <f t="shared" si="0"/>
        <v>27</v>
      </c>
      <c r="I14" s="3">
        <f>(C14+D14)/G14</f>
        <v>0.96296296296296291</v>
      </c>
      <c r="J14" t="s">
        <v>26</v>
      </c>
    </row>
    <row r="15" spans="1:10" ht="45" x14ac:dyDescent="0.25">
      <c r="A15" s="2">
        <v>13</v>
      </c>
      <c r="B15" s="1" t="s">
        <v>17</v>
      </c>
      <c r="C15" s="2">
        <v>2</v>
      </c>
      <c r="D15" s="2">
        <v>9</v>
      </c>
      <c r="E15" s="2">
        <v>14</v>
      </c>
      <c r="F15" s="2">
        <v>2</v>
      </c>
      <c r="G15">
        <f t="shared" si="0"/>
        <v>27</v>
      </c>
      <c r="I15" s="3">
        <f>(E15+D15)/G15</f>
        <v>0.85185185185185186</v>
      </c>
      <c r="J15" t="s">
        <v>27</v>
      </c>
    </row>
    <row r="16" spans="1:10" ht="45" x14ac:dyDescent="0.25">
      <c r="A16" s="2">
        <v>14</v>
      </c>
      <c r="B16" s="1" t="s">
        <v>18</v>
      </c>
      <c r="C16" s="2">
        <v>5</v>
      </c>
      <c r="D16" s="2">
        <v>7</v>
      </c>
      <c r="E16" s="2">
        <v>14</v>
      </c>
      <c r="F16" s="2">
        <v>1</v>
      </c>
      <c r="G16">
        <f t="shared" si="0"/>
        <v>27</v>
      </c>
      <c r="I16" s="3">
        <f>(E16+D16)/G16</f>
        <v>0.77777777777777779</v>
      </c>
      <c r="J16" t="s">
        <v>27</v>
      </c>
    </row>
    <row r="17" spans="1:10" ht="45" x14ac:dyDescent="0.25">
      <c r="A17" s="2">
        <v>15</v>
      </c>
      <c r="B17" s="1" t="s">
        <v>19</v>
      </c>
      <c r="C17" s="2">
        <v>2</v>
      </c>
      <c r="D17" s="2">
        <v>13</v>
      </c>
      <c r="E17" s="2">
        <v>12</v>
      </c>
      <c r="F17" s="2">
        <v>0</v>
      </c>
      <c r="G17">
        <f t="shared" si="0"/>
        <v>27</v>
      </c>
      <c r="I17" s="3">
        <f>(C17+D17)/G17</f>
        <v>0.55555555555555558</v>
      </c>
      <c r="J17" t="s">
        <v>29</v>
      </c>
    </row>
    <row r="18" spans="1:10" x14ac:dyDescent="0.25">
      <c r="A18" s="2">
        <v>16</v>
      </c>
      <c r="B18" s="1" t="s">
        <v>20</v>
      </c>
      <c r="C18" s="2">
        <v>3</v>
      </c>
      <c r="D18" s="2">
        <v>11</v>
      </c>
      <c r="E18" s="2">
        <v>11</v>
      </c>
      <c r="F18" s="2">
        <v>2</v>
      </c>
      <c r="G18">
        <f t="shared" si="0"/>
        <v>27</v>
      </c>
      <c r="I18" s="3">
        <f>(E18+D18)/G18</f>
        <v>0.81481481481481477</v>
      </c>
      <c r="J18" t="s">
        <v>27</v>
      </c>
    </row>
    <row r="19" spans="1:10" ht="45" x14ac:dyDescent="0.25">
      <c r="A19" s="2">
        <v>17</v>
      </c>
      <c r="B19" s="1" t="s">
        <v>21</v>
      </c>
      <c r="C19" s="2">
        <v>17</v>
      </c>
      <c r="D19" s="2">
        <v>7</v>
      </c>
      <c r="E19" s="2">
        <v>3</v>
      </c>
      <c r="F19" s="2">
        <v>0</v>
      </c>
      <c r="G19">
        <f t="shared" si="0"/>
        <v>27</v>
      </c>
      <c r="I19" s="3">
        <f>(C19+D19)/G19</f>
        <v>0.88888888888888884</v>
      </c>
      <c r="J19" t="s">
        <v>26</v>
      </c>
    </row>
    <row r="20" spans="1:10" ht="30" x14ac:dyDescent="0.25">
      <c r="A20" s="2">
        <v>18</v>
      </c>
      <c r="B20" s="1" t="s">
        <v>22</v>
      </c>
      <c r="C20" s="2">
        <v>4</v>
      </c>
      <c r="D20" s="2">
        <v>8</v>
      </c>
      <c r="E20" s="2">
        <v>15</v>
      </c>
      <c r="F20" s="2">
        <v>0</v>
      </c>
      <c r="G20">
        <f t="shared" si="0"/>
        <v>27</v>
      </c>
      <c r="I20" s="3">
        <f>(E20+D20)/G20</f>
        <v>0.85185185185185186</v>
      </c>
      <c r="J20" t="s">
        <v>27</v>
      </c>
    </row>
    <row r="21" spans="1:10" ht="30" x14ac:dyDescent="0.25">
      <c r="A21" s="2">
        <v>19</v>
      </c>
      <c r="B21" s="1" t="s">
        <v>23</v>
      </c>
      <c r="C21" s="2">
        <v>18</v>
      </c>
      <c r="D21" s="2">
        <v>6</v>
      </c>
      <c r="E21" s="2">
        <v>3</v>
      </c>
      <c r="F21" s="2">
        <v>0</v>
      </c>
      <c r="G21">
        <f t="shared" si="0"/>
        <v>27</v>
      </c>
      <c r="I21" s="3">
        <f>(C21+D21)/G21</f>
        <v>0.88888888888888884</v>
      </c>
      <c r="J21" t="s">
        <v>26</v>
      </c>
    </row>
    <row r="22" spans="1:10" ht="30" x14ac:dyDescent="0.25">
      <c r="A22" s="2">
        <v>20</v>
      </c>
      <c r="B22" s="1" t="s">
        <v>24</v>
      </c>
      <c r="C22" s="2">
        <v>4</v>
      </c>
      <c r="D22" s="2">
        <v>13</v>
      </c>
      <c r="E22" s="2">
        <v>9</v>
      </c>
      <c r="F22" s="2">
        <v>1</v>
      </c>
      <c r="G22">
        <f t="shared" si="0"/>
        <v>27</v>
      </c>
      <c r="I22" s="3">
        <f>(C22+D22)/G22</f>
        <v>0.62962962962962965</v>
      </c>
      <c r="J22" t="s">
        <v>26</v>
      </c>
    </row>
    <row r="25" spans="1:10" x14ac:dyDescent="0.25">
      <c r="E25"/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Samlet overblik udtagne spg.</vt:lpstr>
      <vt:lpstr>Gr.1</vt:lpstr>
      <vt:lpstr>Gr.2</vt:lpstr>
      <vt:lpstr>Gr.3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Krogslund</dc:creator>
  <cp:lastModifiedBy>Mads</cp:lastModifiedBy>
  <dcterms:created xsi:type="dcterms:W3CDTF">2024-01-17T10:40:37Z</dcterms:created>
  <dcterms:modified xsi:type="dcterms:W3CDTF">2024-05-13T12:43:25Z</dcterms:modified>
</cp:coreProperties>
</file>